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d.sadauskiene\Desktop\Is saugyklos\DOKUMENTAI\2025 METAI\11 MEN\Projektai\"/>
    </mc:Choice>
  </mc:AlternateContent>
  <xr:revisionPtr revIDLastSave="0" documentId="13_ncr:1_{709D7CDD-8B9F-403A-BFBA-B95D822FEE9F}" xr6:coauthVersionLast="47" xr6:coauthVersionMax="47" xr10:uidLastSave="{00000000-0000-0000-0000-000000000000}"/>
  <bookViews>
    <workbookView xWindow="-108" yWindow="-108" windowWidth="23256" windowHeight="12456" activeTab="1" xr2:uid="{92C9C8AC-899F-4A87-80B2-5FF4165E6300}"/>
  </bookViews>
  <sheets>
    <sheet name="Pajamos_1p" sheetId="3" r:id="rId1"/>
    <sheet name="Asignavimai_2p" sheetId="4" r:id="rId2"/>
  </sheets>
  <definedNames>
    <definedName name="_xlnm.Print_Titles" localSheetId="1">Asignavimai_2p!$10:$11</definedName>
    <definedName name="_xlnm.Print_Titles" localSheetId="0">Pajamos_1p!$10:$10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5" i="4" l="1"/>
  <c r="G44" i="4"/>
  <c r="C121" i="4"/>
  <c r="C118" i="4"/>
  <c r="C115" i="4"/>
  <c r="C113" i="4"/>
  <c r="C110" i="4"/>
  <c r="C108" i="4"/>
  <c r="C105" i="4"/>
  <c r="C100" i="4"/>
  <c r="C98" i="4"/>
  <c r="C95" i="4"/>
  <c r="C92" i="4"/>
  <c r="C91" i="4"/>
  <c r="C87" i="4"/>
  <c r="C88" i="4"/>
  <c r="C86" i="4"/>
  <c r="C84" i="4"/>
  <c r="C82" i="4"/>
  <c r="C79" i="4"/>
  <c r="C78" i="4"/>
  <c r="C76" i="4"/>
  <c r="C74" i="4"/>
  <c r="C71" i="4"/>
  <c r="C69" i="4"/>
  <c r="C68" i="4"/>
  <c r="C64" i="4"/>
  <c r="C65" i="4"/>
  <c r="C63" i="4"/>
  <c r="C61" i="4"/>
  <c r="C58" i="4"/>
  <c r="C54" i="4"/>
  <c r="C50" i="4"/>
  <c r="C51" i="4"/>
  <c r="C49" i="4"/>
  <c r="C47" i="4"/>
  <c r="C44" i="4"/>
  <c r="C38" i="4"/>
  <c r="C39" i="4"/>
  <c r="C40" i="4"/>
  <c r="C41" i="4"/>
  <c r="C37" i="4"/>
  <c r="C35" i="4"/>
  <c r="C29" i="4"/>
  <c r="C30" i="4"/>
  <c r="C31" i="4"/>
  <c r="C32" i="4"/>
  <c r="C33" i="4"/>
  <c r="C26" i="4"/>
  <c r="C25" i="4"/>
  <c r="C14" i="4"/>
  <c r="C22" i="4"/>
  <c r="C23" i="4"/>
  <c r="C16" i="4"/>
  <c r="C18" i="4"/>
  <c r="C19" i="4"/>
  <c r="C20" i="4"/>
  <c r="C21" i="4"/>
  <c r="E12" i="4"/>
  <c r="E15" i="4"/>
  <c r="C26" i="3" l="1"/>
  <c r="F42" i="4"/>
  <c r="C15" i="3"/>
  <c r="C81" i="4" l="1"/>
  <c r="G81" i="4"/>
  <c r="F81" i="4"/>
  <c r="F80" i="4" s="1"/>
  <c r="D81" i="4"/>
  <c r="G17" i="4"/>
  <c r="C17" i="4" s="1"/>
  <c r="G103" i="4"/>
  <c r="C103" i="4" s="1"/>
  <c r="D90" i="4"/>
  <c r="F90" i="4"/>
  <c r="G90" i="4"/>
  <c r="D75" i="4"/>
  <c r="F75" i="4"/>
  <c r="F72" i="4" s="1"/>
  <c r="G75" i="4"/>
  <c r="C75" i="4"/>
  <c r="C73" i="4"/>
  <c r="G73" i="4"/>
  <c r="D73" i="4"/>
  <c r="D67" i="4"/>
  <c r="F67" i="4"/>
  <c r="F66" i="4" s="1"/>
  <c r="G67" i="4"/>
  <c r="G62" i="4"/>
  <c r="F62" i="4"/>
  <c r="F59" i="4" s="1"/>
  <c r="D62" i="4"/>
  <c r="G56" i="4"/>
  <c r="D53" i="4"/>
  <c r="F53" i="4"/>
  <c r="G53" i="4"/>
  <c r="C53" i="4"/>
  <c r="G57" i="4"/>
  <c r="F57" i="4"/>
  <c r="D57" i="4"/>
  <c r="D55" i="4"/>
  <c r="D48" i="4"/>
  <c r="F48" i="4"/>
  <c r="G48" i="4"/>
  <c r="G55" i="4" l="1"/>
  <c r="G52" i="4" s="1"/>
  <c r="C56" i="4"/>
  <c r="C55" i="4"/>
  <c r="C67" i="4"/>
  <c r="C62" i="4"/>
  <c r="D52" i="4"/>
  <c r="F52" i="4"/>
  <c r="C57" i="4"/>
  <c r="C48" i="4"/>
  <c r="C52" i="4" l="1"/>
  <c r="D13" i="4"/>
  <c r="F13" i="4"/>
  <c r="G13" i="4"/>
  <c r="G28" i="4"/>
  <c r="D120" i="4"/>
  <c r="D119" i="4" s="1"/>
  <c r="F120" i="4"/>
  <c r="F119" i="4" s="1"/>
  <c r="G120" i="4"/>
  <c r="G119" i="4" s="1"/>
  <c r="D36" i="4"/>
  <c r="F36" i="4"/>
  <c r="G36" i="4"/>
  <c r="D34" i="4"/>
  <c r="F34" i="4"/>
  <c r="G34" i="4"/>
  <c r="D27" i="4"/>
  <c r="F27" i="4"/>
  <c r="D24" i="4"/>
  <c r="F24" i="4"/>
  <c r="G24" i="4"/>
  <c r="F15" i="4"/>
  <c r="C13" i="4"/>
  <c r="C18" i="3"/>
  <c r="C14" i="3" s="1"/>
  <c r="C24" i="3"/>
  <c r="C29" i="3"/>
  <c r="C32" i="3"/>
  <c r="C31" i="3" s="1"/>
  <c r="G27" i="4" l="1"/>
  <c r="C28" i="4"/>
  <c r="C23" i="3"/>
  <c r="F12" i="4"/>
  <c r="F122" i="4" s="1"/>
  <c r="C109" i="4" l="1"/>
  <c r="G109" i="4"/>
  <c r="D109" i="4"/>
  <c r="C114" i="4"/>
  <c r="G114" i="4"/>
  <c r="D114" i="4"/>
  <c r="G15" i="4"/>
  <c r="G12" i="4" s="1"/>
  <c r="D15" i="4" l="1"/>
  <c r="C94" i="4" l="1"/>
  <c r="C93" i="4" s="1"/>
  <c r="G94" i="4"/>
  <c r="G93" i="4" s="1"/>
  <c r="D94" i="4"/>
  <c r="D93" i="4" s="1"/>
  <c r="D97" i="4"/>
  <c r="G97" i="4"/>
  <c r="C97" i="4" l="1"/>
  <c r="G85" i="4" l="1"/>
  <c r="G89" i="4"/>
  <c r="D89" i="4"/>
  <c r="C70" i="4"/>
  <c r="C66" i="4" s="1"/>
  <c r="G70" i="4"/>
  <c r="G66" i="4" s="1"/>
  <c r="D70" i="4"/>
  <c r="D66" i="4" s="1"/>
  <c r="D85" i="4"/>
  <c r="C90" i="4" l="1"/>
  <c r="C89" i="4" s="1"/>
  <c r="C104" i="4"/>
  <c r="G104" i="4"/>
  <c r="D104" i="4"/>
  <c r="D77" i="4" l="1"/>
  <c r="D72" i="4" s="1"/>
  <c r="G77" i="4"/>
  <c r="G72" i="4" s="1"/>
  <c r="C120" i="4"/>
  <c r="C119" i="4" s="1"/>
  <c r="C77" i="4" l="1"/>
  <c r="C72" i="4" s="1"/>
  <c r="C117" i="4" l="1"/>
  <c r="C116" i="4" s="1"/>
  <c r="G117" i="4"/>
  <c r="G116" i="4" s="1"/>
  <c r="D117" i="4"/>
  <c r="D116" i="4" s="1"/>
  <c r="C107" i="4"/>
  <c r="C106" i="4" s="1"/>
  <c r="G107" i="4"/>
  <c r="G106" i="4" s="1"/>
  <c r="D107" i="4"/>
  <c r="D106" i="4" s="1"/>
  <c r="C102" i="4"/>
  <c r="C101" i="4" s="1"/>
  <c r="G102" i="4"/>
  <c r="G101" i="4" s="1"/>
  <c r="D102" i="4"/>
  <c r="D101" i="4" s="1"/>
  <c r="C99" i="4"/>
  <c r="C96" i="4" s="1"/>
  <c r="G99" i="4"/>
  <c r="G96" i="4" s="1"/>
  <c r="D99" i="4"/>
  <c r="D96" i="4" s="1"/>
  <c r="C46" i="4" l="1"/>
  <c r="G46" i="4"/>
  <c r="D46" i="4"/>
  <c r="C15" i="4"/>
  <c r="C27" i="4" l="1"/>
  <c r="D45" i="4"/>
  <c r="C85" i="4"/>
  <c r="G45" i="4"/>
  <c r="C34" i="4"/>
  <c r="C24" i="4"/>
  <c r="C36" i="4"/>
  <c r="C45" i="4" l="1"/>
  <c r="C112" i="4"/>
  <c r="C111" i="4" s="1"/>
  <c r="G112" i="4"/>
  <c r="G111" i="4" s="1"/>
  <c r="D112" i="4"/>
  <c r="D111" i="4" s="1"/>
  <c r="D12" i="4"/>
  <c r="C20" i="3"/>
  <c r="C13" i="3" s="1"/>
  <c r="C12" i="3" s="1"/>
  <c r="C43" i="4" l="1"/>
  <c r="C42" i="4" s="1"/>
  <c r="D43" i="4"/>
  <c r="D42" i="4" s="1"/>
  <c r="G43" i="4" l="1"/>
  <c r="G42" i="4" s="1"/>
  <c r="C83" i="4"/>
  <c r="C80" i="4" s="1"/>
  <c r="G83" i="4"/>
  <c r="G80" i="4" s="1"/>
  <c r="D83" i="4"/>
  <c r="D80" i="4" s="1"/>
  <c r="C60" i="4" l="1"/>
  <c r="C59" i="4" s="1"/>
  <c r="C12" i="4" l="1"/>
  <c r="C122" i="4" s="1"/>
  <c r="G60" i="4"/>
  <c r="D60" i="4"/>
  <c r="D59" i="4" l="1"/>
  <c r="D122" i="4" s="1"/>
  <c r="G59" i="4"/>
  <c r="G122" i="4" s="1"/>
  <c r="C11" i="3"/>
  <c r="C34" i="3" s="1"/>
</calcChain>
</file>

<file path=xl/sharedStrings.xml><?xml version="1.0" encoding="utf-8"?>
<sst xmlns="http://schemas.openxmlformats.org/spreadsheetml/2006/main" count="287" uniqueCount="230">
  <si>
    <t>PATVIRTINTA</t>
  </si>
  <si>
    <t>Skuodo rajono savivaldybės tarybos</t>
  </si>
  <si>
    <t>Eil. Nr.</t>
  </si>
  <si>
    <t xml:space="preserve"> Asignavimų valdytojo ir programos (priemonės) pavadinimas</t>
  </si>
  <si>
    <t>Iš viso</t>
  </si>
  <si>
    <t>1.</t>
  </si>
  <si>
    <t>1.1.</t>
  </si>
  <si>
    <t>1.1.1.</t>
  </si>
  <si>
    <t>2.</t>
  </si>
  <si>
    <t>Savivaldybės administracija</t>
  </si>
  <si>
    <t>______________________</t>
  </si>
  <si>
    <t>1.3.</t>
  </si>
  <si>
    <t>Eurais</t>
  </si>
  <si>
    <t>Klasifikacijos kodas</t>
  </si>
  <si>
    <t>Pavadinimas</t>
  </si>
  <si>
    <t>Suma</t>
  </si>
  <si>
    <t xml:space="preserve">Dotacijos </t>
  </si>
  <si>
    <t>1.3.4.</t>
  </si>
  <si>
    <t>Dotacijos iš kitų valdžios sektoriaus subjektų</t>
  </si>
  <si>
    <t>1.3.4.1.</t>
  </si>
  <si>
    <t xml:space="preserve">Dotacijos iš kitų valdžios sektoriaus subjektų einamiesiems tikslams </t>
  </si>
  <si>
    <t>Iš viso pajamų</t>
  </si>
  <si>
    <t>____________________________</t>
  </si>
  <si>
    <t>Kultūros ir turizmo, sporto, jaunimo ir bendruomenių veiklos aktyvinimo programa Nr. 3</t>
  </si>
  <si>
    <t>3.</t>
  </si>
  <si>
    <t>3.1.</t>
  </si>
  <si>
    <t>3.1.1.</t>
  </si>
  <si>
    <t>1 priedas</t>
  </si>
  <si>
    <t>2 priedas</t>
  </si>
  <si>
    <t xml:space="preserve">           PATVIRTINTA</t>
  </si>
  <si>
    <t>Valstybės biudžeto lėšos</t>
  </si>
  <si>
    <t xml:space="preserve">Savivaldybės biudžeto lėšos savarankiškoms funkcijoms vykdyti </t>
  </si>
  <si>
    <t xml:space="preserve">Biudžeto valdymo skyrius ( asignavimų valdytojas - Savivaldybės meras ) </t>
  </si>
  <si>
    <t>1.2.</t>
  </si>
  <si>
    <t>1.2.1.</t>
  </si>
  <si>
    <t xml:space="preserve">                                          Skuodo rajono savivaldybės tarybos</t>
  </si>
  <si>
    <t>3.1.1.9. Skuodo miesto ir rajono šventinių renginių organizavimas</t>
  </si>
  <si>
    <t>1.2.2.</t>
  </si>
  <si>
    <t>Nijolė Mackevičienė, (0 440)  45 554</t>
  </si>
  <si>
    <t>SKUODO RAJONO SAVIVALDYBĖS 2025 METŲ BIUDŽETO PAJAMŲ PAKEITIMAS</t>
  </si>
  <si>
    <t xml:space="preserve">SKUODO RAJONO SAVIVALDYBĖS 2025 METŲ BIUDŽETO ASIGNAVIMŲ PAKEITIMAS </t>
  </si>
  <si>
    <t>1.3.4.1.1.5.</t>
  </si>
  <si>
    <t>Kitos dotacijos einamiesiems tikslams, iš jų:</t>
  </si>
  <si>
    <t>1.4.2.</t>
  </si>
  <si>
    <t>1.4.</t>
  </si>
  <si>
    <t>Ylakių seniūnija</t>
  </si>
  <si>
    <t>Socialinės paramos ir sveikatos apsaugos paslaugų kokybės ir prieinamumo gerinimo programa Nr. 2</t>
  </si>
  <si>
    <t>Savivaldybės valdymo ir pagrindinių funkcijų vykdymo programa Nr. 4</t>
  </si>
  <si>
    <t>4.1.1.2. Seniūnijų veiklos užtikrinimas</t>
  </si>
  <si>
    <t>4.1.1.1. Savivaldybės administracijos veiklos užtikrinimas</t>
  </si>
  <si>
    <t>1.3.1.</t>
  </si>
  <si>
    <t>Infrastruktūros ir investicijų plėtros programa Nr. 6</t>
  </si>
  <si>
    <t>6.1.1.1. Gatvių apšvietimo užtikrinimas seniūnijose</t>
  </si>
  <si>
    <t>6.1.1.5. Nepaskirstytų lėšų rezervas</t>
  </si>
  <si>
    <t>4.</t>
  </si>
  <si>
    <t>4.1.</t>
  </si>
  <si>
    <t>4.1.1.</t>
  </si>
  <si>
    <t>5.</t>
  </si>
  <si>
    <t>5.1.</t>
  </si>
  <si>
    <t>5.1.1.</t>
  </si>
  <si>
    <t>Skuodo Bartuvos progimnazija</t>
  </si>
  <si>
    <t>2.1.2.10. Įsigytų maisto produktų išlaidų apmokėjimas</t>
  </si>
  <si>
    <t>7.</t>
  </si>
  <si>
    <t>7.1.</t>
  </si>
  <si>
    <t>7.1.1.</t>
  </si>
  <si>
    <t>1.3.4.1.1.1.</t>
  </si>
  <si>
    <t xml:space="preserve">Speciali tikslinė dotacija savivaldybėms einamiesiems tikslams – iš viso </t>
  </si>
  <si>
    <t>1.3.4.1.1.1.A.</t>
  </si>
  <si>
    <t>Valstybinėms (valstybės perduotoms savivaldybėms) funkcijoms atlikti iš viso, iš jų</t>
  </si>
  <si>
    <t>Tvarios veiklos, saugios aplinkos užtikrinimo bei verslo ir žemės ūkio plėtros programa Nr. 5</t>
  </si>
  <si>
    <t>6.2.2.6.Kelių priežiūros ir plėtros programos įgyvendinimas</t>
  </si>
  <si>
    <t>1.2.3.</t>
  </si>
  <si>
    <t>1.2.4.</t>
  </si>
  <si>
    <t>1.4.1.</t>
  </si>
  <si>
    <t>1.4.3.</t>
  </si>
  <si>
    <t>1.5.</t>
  </si>
  <si>
    <t>6.1.1.2. Komunalinio ūkio plėtra seniūnijose</t>
  </si>
  <si>
    <t>Aleksandrijos seniūnija</t>
  </si>
  <si>
    <t>Skuodo miesto seniūnija</t>
  </si>
  <si>
    <t>Ylakių gimnazija</t>
  </si>
  <si>
    <t>Ugdymo ir sporto paslaugų kokybės ir prieinamumo užtikrinimo programa Nr. 1</t>
  </si>
  <si>
    <t>1.1.1.3.Ugdymo proceso organizavimas ir vykdymas gimnazijose</t>
  </si>
  <si>
    <t>3.2.</t>
  </si>
  <si>
    <t>3.2.1.</t>
  </si>
  <si>
    <t>6.</t>
  </si>
  <si>
    <t>6.1.</t>
  </si>
  <si>
    <t>6.1.1.</t>
  </si>
  <si>
    <t>8.</t>
  </si>
  <si>
    <t>8.1.</t>
  </si>
  <si>
    <t>8.1.1.</t>
  </si>
  <si>
    <t>9.</t>
  </si>
  <si>
    <t>9.1.</t>
  </si>
  <si>
    <t>9.1.1.</t>
  </si>
  <si>
    <t>Skuodo Pranciškaus Žadeikio gimnazija</t>
  </si>
  <si>
    <t>Ugdymo kokybės ir mokymosi aplinkos užtikrinimo programa Nr. 1</t>
  </si>
  <si>
    <t>Mosėdžio gimnazija</t>
  </si>
  <si>
    <t>1.1.1.2. Ugdymo proceso organizavimas ir vykdymas pagrindinėse mokyklose ir progimnazijose</t>
  </si>
  <si>
    <t>2.2.1.8. Medicinos paslaugų prieinamumo didinimas</t>
  </si>
  <si>
    <t>Mosėdžio seniūnija</t>
  </si>
  <si>
    <t>Šačių seniūnija</t>
  </si>
  <si>
    <t>16.</t>
  </si>
  <si>
    <t>Skuodo rajono savivaldybės kūno kultūros ir sporto centras</t>
  </si>
  <si>
    <t>Skuodo rajono savivaldybės kūno kultūros ir sporto centro veiklos užtikrinimas</t>
  </si>
  <si>
    <t>1.2.5.</t>
  </si>
  <si>
    <t>1.3.2.</t>
  </si>
  <si>
    <t>1.4.4.</t>
  </si>
  <si>
    <t>1.5.1.</t>
  </si>
  <si>
    <t>1.6.</t>
  </si>
  <si>
    <t>1.6.1.</t>
  </si>
  <si>
    <t>1.6.2.</t>
  </si>
  <si>
    <t>2.4.</t>
  </si>
  <si>
    <t>2.4.1.</t>
  </si>
  <si>
    <t>6.1.2.</t>
  </si>
  <si>
    <t>7.2.</t>
  </si>
  <si>
    <t>7.2.1.</t>
  </si>
  <si>
    <t>10.</t>
  </si>
  <si>
    <t>10.1.</t>
  </si>
  <si>
    <t>10.1.1.</t>
  </si>
  <si>
    <t>11.</t>
  </si>
  <si>
    <t>11.1.</t>
  </si>
  <si>
    <t>11.1.1.</t>
  </si>
  <si>
    <t>12.</t>
  </si>
  <si>
    <t>11.2.</t>
  </si>
  <si>
    <t>11.2.1.</t>
  </si>
  <si>
    <t>12.1.</t>
  </si>
  <si>
    <t>12.1.1.</t>
  </si>
  <si>
    <t>13.</t>
  </si>
  <si>
    <t>13.1.</t>
  </si>
  <si>
    <t>13.1.1.</t>
  </si>
  <si>
    <t>13.2.</t>
  </si>
  <si>
    <t>13.2.1.</t>
  </si>
  <si>
    <t>14.</t>
  </si>
  <si>
    <t>14.1.</t>
  </si>
  <si>
    <t>14.1.1.</t>
  </si>
  <si>
    <t>14.2.</t>
  </si>
  <si>
    <t>14.2.1.</t>
  </si>
  <si>
    <t>15.</t>
  </si>
  <si>
    <t>15.1.</t>
  </si>
  <si>
    <t>15.1.1.</t>
  </si>
  <si>
    <t>16.1.</t>
  </si>
  <si>
    <t>16.1.1.</t>
  </si>
  <si>
    <t>1.4.6.</t>
  </si>
  <si>
    <t xml:space="preserve">                                              2025 m. lapkričio  d. sprendimu Nr. T9-  </t>
  </si>
  <si>
    <t>Priešgaisrinė sauga</t>
  </si>
  <si>
    <t>Lėšos išlaidoms, patirtoms 2025 metais teikiant socialinę pašalpą, būsto šildymo išlaidų, geriamojo vandens išlaidų ir karšto vandens išlaidų kompensacijas, skiriamas vadovaujantis  Lietuvos Respublikos piniginės socialinės paramos nepasiturintiems gyventojams įstatymu, užsieniečiams, pasitraukusiems iš Ukrainos dėl Rusijos Federacijos karinių veiksmų Ukrainoje, padengti</t>
  </si>
  <si>
    <t>Lėšos išlaidoms, patirtoms 2025 metais mokant laidojimo pašalpą pagal Lietuvos Respublikos paramos mirties atveju įstatymą ir teikiant socialinę paramą mokiniams pagal Lietuvos Respublikos socialinės paramos mokiniams įstatymą užsieniečiams, pasitraukusiems iš Ukrainos dėl Rusijos Federacijos karinių veiksmų Ukrainoje, padengti</t>
  </si>
  <si>
    <t>1.3.4.1.1.1.C.</t>
  </si>
  <si>
    <t>Kita tikslinė dotacija</t>
  </si>
  <si>
    <t>Kelių priežiūros ir plėtros programos finansavimo lėšas savivaldybės valdomiems vietinės reikšmės keliams 2025 metais</t>
  </si>
  <si>
    <t>1.3.4.2.</t>
  </si>
  <si>
    <t>Dotacijos iš kitų valdžios sektoriaus subjektų turtui įsigyti</t>
  </si>
  <si>
    <t>1.3.4.2.1.1.C.</t>
  </si>
  <si>
    <t>Ilgalaikiam materialiajam ir nematerialajam turtui įsigyti</t>
  </si>
  <si>
    <t>1.3.4.2.1.4.</t>
  </si>
  <si>
    <t>Dotacija savivaldybėms iš Europos Sąjungos, kitos tarptautinės finansinės paramos ir bendrojo finansavimo lėšų turtui įsigyti, iš jų:</t>
  </si>
  <si>
    <t>Gyvenamųjų būstų prijungimas prie esamų centralizuotų nuotekų tvarkymų sistemų 2023-07 Nr. LAAIF-AM-FK04</t>
  </si>
  <si>
    <t>1.3.4.2.1.5.</t>
  </si>
  <si>
    <t>Kitos dotacijos turtui įsigyti</t>
  </si>
  <si>
    <t xml:space="preserve">Kitos pajamos </t>
  </si>
  <si>
    <t>Pajamos už prekes ir paslaugas</t>
  </si>
  <si>
    <t>1.4.2.1.4.1.</t>
  </si>
  <si>
    <t>Įmokos už išlaikymą švietimo, socialinės apsaugos ir kitose įstaigose</t>
  </si>
  <si>
    <t>2025 m. lapkričio  d. sprendimu Nr. T9-</t>
  </si>
  <si>
    <t>2.1.2.6. Socialinių išmokų skyrimas ir mokėjimas</t>
  </si>
  <si>
    <t>Biudžetinių įstaigų ir specialiųjų programų lėšos</t>
  </si>
  <si>
    <t>Skuodo socialinių paslaugų šeimai centras</t>
  </si>
  <si>
    <t>Skuodo socialinių paslaugų šeimai centro veiklos užtikrinimas</t>
  </si>
  <si>
    <t>4.1.1.8. Civilinės būklės aktų registravimas</t>
  </si>
  <si>
    <t>4.3.1.2. Žemės sklypų formavimas ir kadastriniai matavimai</t>
  </si>
  <si>
    <t>4.3.3.1. ES struktūrinių fondų ir kitų finansavimo šaltinių projektų vykdymas</t>
  </si>
  <si>
    <t>4.1.4.4. Trūkstamų specialistų motyvavimo programos įgyvendinimas</t>
  </si>
  <si>
    <t>2.1.2.7.Būsto šildymo išlaidų, geriamojo vandens išlaidų ir karšto vandens išlaidų kompensavimas</t>
  </si>
  <si>
    <t xml:space="preserve">2.1.6.1. Socialinės paramos priemonių įgyvendinimas </t>
  </si>
  <si>
    <t>2.1.3.2. Socialinių globos paslaugų iš globos įstaigų pirkimas</t>
  </si>
  <si>
    <t>3.4.1.7. Jaunimo ir jaunų šeimų motyvavimo programa</t>
  </si>
  <si>
    <t>3.5.1.5. Sodininkų bendrijos specialiosios rėmimo programos įgyvendinimas</t>
  </si>
  <si>
    <t>1.2.7.1. ES struktūrinių fondų ir kitų finansavimo šaltinių projektų vykdymas</t>
  </si>
  <si>
    <t>5.1.1.1. Verslumo iniciatyvų skatinimas</t>
  </si>
  <si>
    <t>6.1.1.4. Biudžetinių įstaigų elektros ūkio techninės priežiūros vykdymas</t>
  </si>
  <si>
    <t>6.2.5.1. ES struktūrinių fondų ir kitų finansavimo šaltinių projektų vykdymas</t>
  </si>
  <si>
    <t>6.1.2.1. Lengvatinio keleivių vežimo kompensavimas</t>
  </si>
  <si>
    <t xml:space="preserve">2.1.3.9. Tėvų globos netekusių vaikų laikinosios globos (rūpybos) šeimoje ir globėjų veiklos organizavimas </t>
  </si>
  <si>
    <t xml:space="preserve">6.1.1.6. Kapinių (veikiančių ir neveikiančių) tvarkymo ir priežiūros užtikrinimas  seniūnijose </t>
  </si>
  <si>
    <t>Barstyčių seniūnija</t>
  </si>
  <si>
    <t>2.1.4.2. Socialinio būsto ir savivaldybės būstų fondų plėtros programos įgyvendinimas</t>
  </si>
  <si>
    <t>3.1.1.12. Seniūnijų patalpose esančių bibliotekų išlaikymas</t>
  </si>
  <si>
    <t>Notėnų seniūnija</t>
  </si>
  <si>
    <t>Skuodo rajono savivaldybės priešgaisrinė tarnyba</t>
  </si>
  <si>
    <t>Tvarios aplinkos apsaugos, verslo ir žemės ūkio plėtros programa Nr. 5</t>
  </si>
  <si>
    <t>Skuodo rajono savivaldybės priešgaisrinės tarnybos veiklos užtikrinimas</t>
  </si>
  <si>
    <t>1.2.6.</t>
  </si>
  <si>
    <t>1.6.3.</t>
  </si>
  <si>
    <t>1.6.4.</t>
  </si>
  <si>
    <t>1.6.5.</t>
  </si>
  <si>
    <t>3.2.2.</t>
  </si>
  <si>
    <t>3.2.3.</t>
  </si>
  <si>
    <t>4.2.</t>
  </si>
  <si>
    <t>4.2.1.</t>
  </si>
  <si>
    <t>4.3.</t>
  </si>
  <si>
    <t>4.3.1.</t>
  </si>
  <si>
    <t>5.2.</t>
  </si>
  <si>
    <t>5.2.1.</t>
  </si>
  <si>
    <t>5.2.2.</t>
  </si>
  <si>
    <t>5.2.3.</t>
  </si>
  <si>
    <t>6.2.</t>
  </si>
  <si>
    <t>6.2.1.</t>
  </si>
  <si>
    <t>7.3.</t>
  </si>
  <si>
    <t>7.3.1.</t>
  </si>
  <si>
    <t>7.3.2.</t>
  </si>
  <si>
    <t>8.2.</t>
  </si>
  <si>
    <t>8.2.1.</t>
  </si>
  <si>
    <t>9.1.2.</t>
  </si>
  <si>
    <t>12.2.</t>
  </si>
  <si>
    <t>12.2.1.</t>
  </si>
  <si>
    <t>8.3.</t>
  </si>
  <si>
    <t>8.3.1.</t>
  </si>
  <si>
    <t>8.3.2.</t>
  </si>
  <si>
    <t>8.3.3.</t>
  </si>
  <si>
    <t xml:space="preserve">Socialinės paslaugos </t>
  </si>
  <si>
    <t>2.1.3.4. Asmenų su sunkia negalia socialinės globos organizavimas</t>
  </si>
  <si>
    <t>1.2.7.</t>
  </si>
  <si>
    <t>4.1.2.17. Socialinių paslaugų administravimas (asmenims su sunkia negalia)</t>
  </si>
  <si>
    <t>1.4.5</t>
  </si>
  <si>
    <t>Apsaugoto būsto įsigijimas Skuodo rajono savivaldybėje</t>
  </si>
  <si>
    <t>6.1.2.2. Nuostolių, susidariusių dėl būtinų keleivinio transporto paslaugų teikimo visuomenei, kompensavimas</t>
  </si>
  <si>
    <t>2.1.4.5. Klaipėdos regiono plėtros plano socialinės srities projektų  įgyvendinimas</t>
  </si>
  <si>
    <t>1.2.8.</t>
  </si>
  <si>
    <t>Europos Sąjungos  lėšos</t>
  </si>
  <si>
    <t>ALTERNATYVUS VARIANTAS</t>
  </si>
  <si>
    <t xml:space="preserve">                                     ALTERNATYVUS VARIANTAS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</si>
</sst>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indexed="8"/>
      <name val="Calibri"/>
      <family val="2"/>
    </font>
    <font>
      <sz val="10"/>
      <name val="Arial"/>
      <family val="2"/>
      <charset val="186"/>
    </font>
    <font>
      <sz val="10"/>
      <name val="Times New Roman"/>
      <family val="1"/>
      <charset val="186"/>
    </font>
    <font>
      <sz val="11"/>
      <name val="Times New Roman"/>
      <family val="1"/>
      <charset val="186"/>
    </font>
    <font>
      <b/>
      <sz val="10"/>
      <name val="Times New Roman"/>
      <family val="1"/>
      <charset val="186"/>
    </font>
    <font>
      <sz val="8"/>
      <name val="Times New Roman"/>
      <family val="1"/>
      <charset val="186"/>
    </font>
    <font>
      <b/>
      <sz val="10"/>
      <color indexed="8"/>
      <name val="Times New Roman"/>
      <family val="1"/>
      <charset val="186"/>
    </font>
    <font>
      <sz val="10"/>
      <name val="Times New Roman"/>
      <family val="1"/>
    </font>
    <font>
      <b/>
      <sz val="10"/>
      <name val="Times New Roman"/>
      <family val="1"/>
    </font>
    <font>
      <b/>
      <sz val="12"/>
      <name val="Times New Roman"/>
      <family val="1"/>
      <charset val="186"/>
    </font>
    <font>
      <b/>
      <sz val="10"/>
      <color indexed="8"/>
      <name val="Times New Roman"/>
      <family val="1"/>
    </font>
    <font>
      <sz val="10"/>
      <color indexed="8"/>
      <name val="Times New Roman"/>
      <family val="1"/>
      <charset val="186"/>
    </font>
    <font>
      <sz val="10"/>
      <color indexed="8"/>
      <name val="Times New Roman"/>
      <family val="1"/>
    </font>
    <font>
      <sz val="11"/>
      <name val="Times New Roman"/>
      <family val="1"/>
    </font>
    <font>
      <b/>
      <sz val="11"/>
      <name val="Times New Roman"/>
      <family val="1"/>
    </font>
    <font>
      <b/>
      <sz val="11"/>
      <color indexed="8"/>
      <name val="Times New Roman"/>
      <family val="1"/>
    </font>
    <font>
      <sz val="8"/>
      <name val="Calibri"/>
      <family val="2"/>
    </font>
    <font>
      <sz val="11"/>
      <color theme="1"/>
      <name val="Times New Roman"/>
      <family val="1"/>
    </font>
    <font>
      <b/>
      <sz val="11"/>
      <color theme="1"/>
      <name val="Times New Roman"/>
      <family val="1"/>
    </font>
    <font>
      <b/>
      <sz val="11"/>
      <name val="Times New Roman"/>
      <family val="1"/>
      <charset val="186"/>
    </font>
    <font>
      <sz val="12"/>
      <color theme="1"/>
      <name val="Times New Roman"/>
      <family val="1"/>
      <charset val="186"/>
    </font>
    <font>
      <b/>
      <sz val="11"/>
      <color indexed="8"/>
      <name val="Times New Roman"/>
      <family val="1"/>
      <charset val="186"/>
    </font>
    <font>
      <b/>
      <i/>
      <sz val="11"/>
      <name val="Times New Roman"/>
      <family val="1"/>
      <charset val="238"/>
    </font>
    <font>
      <b/>
      <i/>
      <sz val="10"/>
      <color indexed="8"/>
      <name val="Times New Roman"/>
      <family val="1"/>
      <charset val="23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thin">
        <color indexed="64"/>
      </top>
      <bottom/>
      <diagonal/>
    </border>
  </borders>
  <cellStyleXfs count="3">
    <xf numFmtId="0" fontId="0" fillId="0" borderId="0"/>
    <xf numFmtId="0" fontId="1" fillId="0" borderId="0"/>
    <xf numFmtId="0" fontId="1" fillId="0" borderId="0"/>
  </cellStyleXfs>
  <cellXfs count="94">
    <xf numFmtId="0" fontId="0" fillId="0" borderId="0" xfId="0"/>
    <xf numFmtId="0" fontId="2" fillId="0" borderId="0" xfId="1" applyFont="1"/>
    <xf numFmtId="0" fontId="3" fillId="0" borderId="0" xfId="1" applyFont="1"/>
    <xf numFmtId="0" fontId="3" fillId="0" borderId="0" xfId="1" applyFont="1" applyAlignment="1">
      <alignment horizontal="left"/>
    </xf>
    <xf numFmtId="0" fontId="2" fillId="0" borderId="0" xfId="1" applyFont="1" applyAlignment="1">
      <alignment horizontal="left"/>
    </xf>
    <xf numFmtId="0" fontId="4" fillId="0" borderId="0" xfId="1" applyFont="1" applyAlignment="1">
      <alignment horizontal="center" wrapText="1"/>
    </xf>
    <xf numFmtId="0" fontId="11" fillId="0" borderId="0" xfId="0" applyFont="1"/>
    <xf numFmtId="0" fontId="11" fillId="0" borderId="0" xfId="0" applyFont="1" applyAlignment="1">
      <alignment horizontal="right"/>
    </xf>
    <xf numFmtId="0" fontId="11" fillId="0" borderId="7" xfId="0" applyFont="1" applyBorder="1" applyAlignment="1">
      <alignment horizontal="lef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6" fillId="0" borderId="1" xfId="0" applyFont="1" applyBorder="1"/>
    <xf numFmtId="0" fontId="10" fillId="0" borderId="1" xfId="0" applyFont="1" applyBorder="1"/>
    <xf numFmtId="0" fontId="10" fillId="0" borderId="1" xfId="0" applyFont="1" applyBorder="1" applyAlignment="1">
      <alignment wrapText="1"/>
    </xf>
    <xf numFmtId="0" fontId="11" fillId="0" borderId="6" xfId="0" applyFont="1" applyBorder="1"/>
    <xf numFmtId="0" fontId="6" fillId="0" borderId="3" xfId="0" applyFont="1" applyBorder="1"/>
    <xf numFmtId="0" fontId="11" fillId="0" borderId="0" xfId="0" applyFont="1" applyAlignment="1">
      <alignment horizontal="center"/>
    </xf>
    <xf numFmtId="1" fontId="11" fillId="0" borderId="0" xfId="0" applyNumberFormat="1" applyFont="1"/>
    <xf numFmtId="3" fontId="6" fillId="0" borderId="1" xfId="0" applyNumberFormat="1" applyFont="1" applyBorder="1"/>
    <xf numFmtId="3" fontId="8" fillId="2" borderId="1" xfId="0" applyNumberFormat="1" applyFont="1" applyFill="1" applyBorder="1"/>
    <xf numFmtId="3" fontId="6" fillId="0" borderId="4" xfId="0" applyNumberFormat="1" applyFont="1" applyBorder="1"/>
    <xf numFmtId="0" fontId="15" fillId="0" borderId="2" xfId="1" applyFont="1" applyBorder="1" applyAlignment="1">
      <alignment wrapText="1"/>
    </xf>
    <xf numFmtId="0" fontId="2" fillId="0" borderId="1" xfId="1" applyFont="1" applyBorder="1" applyAlignment="1">
      <alignment horizontal="center" vertical="center" wrapText="1"/>
    </xf>
    <xf numFmtId="0" fontId="2" fillId="0" borderId="1" xfId="1" applyFont="1" applyBorder="1" applyAlignment="1">
      <alignment vertical="center" wrapText="1"/>
    </xf>
    <xf numFmtId="49" fontId="13" fillId="0" borderId="1" xfId="1" applyNumberFormat="1" applyFont="1" applyBorder="1" applyAlignment="1">
      <alignment horizontal="center"/>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0" fontId="14" fillId="0" borderId="1" xfId="1" applyFont="1" applyBorder="1" applyAlignment="1">
      <alignment horizontal="left" vertical="center"/>
    </xf>
    <xf numFmtId="3" fontId="14" fillId="0" borderId="1" xfId="1" applyNumberFormat="1" applyFont="1" applyBorder="1" applyAlignment="1">
      <alignment horizontal="center" vertical="center"/>
    </xf>
    <xf numFmtId="3" fontId="13" fillId="0" borderId="1" xfId="1" applyNumberFormat="1" applyFont="1" applyBorder="1" applyAlignment="1">
      <alignment horizontal="center" vertical="center"/>
    </xf>
    <xf numFmtId="0" fontId="13" fillId="0" borderId="0" xfId="1" applyFont="1" applyAlignment="1">
      <alignment horizontal="center"/>
    </xf>
    <xf numFmtId="0" fontId="14" fillId="0" borderId="1" xfId="1" applyFont="1" applyBorder="1" applyAlignment="1">
      <alignment horizontal="center" vertical="center"/>
    </xf>
    <xf numFmtId="0" fontId="13" fillId="0" borderId="1" xfId="1" applyFont="1" applyBorder="1" applyAlignment="1">
      <alignment horizontal="center" vertical="center"/>
    </xf>
    <xf numFmtId="3" fontId="7" fillId="0" borderId="1" xfId="0" applyNumberFormat="1" applyFont="1" applyBorder="1"/>
    <xf numFmtId="3" fontId="8" fillId="0" borderId="1" xfId="0" applyNumberFormat="1" applyFont="1" applyBorder="1"/>
    <xf numFmtId="0" fontId="7" fillId="0" borderId="0" xfId="1" applyFont="1" applyAlignment="1">
      <alignment horizontal="right" wrapText="1"/>
    </xf>
    <xf numFmtId="0" fontId="14" fillId="0" borderId="1" xfId="1" applyFont="1" applyBorder="1" applyAlignment="1">
      <alignment horizontal="center"/>
    </xf>
    <xf numFmtId="49" fontId="14" fillId="0" borderId="1" xfId="1" applyNumberFormat="1" applyFont="1" applyBorder="1" applyAlignment="1">
      <alignment horizontal="center"/>
    </xf>
    <xf numFmtId="0" fontId="12" fillId="0" borderId="1" xfId="0" applyFont="1" applyBorder="1"/>
    <xf numFmtId="0" fontId="10" fillId="0" borderId="5" xfId="0" applyFont="1" applyBorder="1" applyAlignment="1">
      <alignment wrapText="1"/>
    </xf>
    <xf numFmtId="0" fontId="13" fillId="2" borderId="2" xfId="1" applyFont="1" applyFill="1" applyBorder="1"/>
    <xf numFmtId="0" fontId="15" fillId="0" borderId="1" xfId="1" applyFont="1" applyBorder="1" applyAlignment="1">
      <alignment horizontal="left" wrapText="1"/>
    </xf>
    <xf numFmtId="0" fontId="13" fillId="0" borderId="2" xfId="1" applyFont="1" applyBorder="1" applyAlignment="1">
      <alignment horizontal="center" vertical="center"/>
    </xf>
    <xf numFmtId="0" fontId="13" fillId="0" borderId="2" xfId="1" applyFont="1" applyBorder="1" applyAlignment="1">
      <alignment horizontal="center"/>
    </xf>
    <xf numFmtId="0" fontId="14" fillId="0" borderId="2" xfId="1" applyFont="1" applyBorder="1"/>
    <xf numFmtId="0" fontId="14" fillId="0" borderId="2" xfId="1" applyFont="1" applyBorder="1" applyAlignment="1">
      <alignment wrapText="1"/>
    </xf>
    <xf numFmtId="0" fontId="8" fillId="0" borderId="1" xfId="0" applyFont="1" applyBorder="1" applyAlignment="1">
      <alignment wrapText="1"/>
    </xf>
    <xf numFmtId="0" fontId="6" fillId="0" borderId="1" xfId="0" applyFont="1" applyBorder="1" applyAlignment="1">
      <alignment wrapText="1"/>
    </xf>
    <xf numFmtId="0" fontId="17" fillId="0" borderId="1" xfId="0" applyFont="1" applyBorder="1"/>
    <xf numFmtId="0" fontId="14" fillId="0" borderId="1" xfId="1" applyFont="1" applyBorder="1" applyAlignment="1">
      <alignment horizontal="left"/>
    </xf>
    <xf numFmtId="49" fontId="13" fillId="0" borderId="1" xfId="1" applyNumberFormat="1" applyFont="1" applyBorder="1" applyAlignment="1">
      <alignment horizontal="center" vertical="center"/>
    </xf>
    <xf numFmtId="0" fontId="17" fillId="0" borderId="1" xfId="0" applyFont="1" applyBorder="1" applyAlignment="1">
      <alignment wrapText="1"/>
    </xf>
    <xf numFmtId="49" fontId="17" fillId="3" borderId="2" xfId="0" applyNumberFormat="1" applyFont="1" applyFill="1" applyBorder="1" applyAlignment="1">
      <alignment horizontal="left" vertical="top" wrapText="1"/>
    </xf>
    <xf numFmtId="49" fontId="17" fillId="3" borderId="1" xfId="0" applyNumberFormat="1" applyFont="1" applyFill="1" applyBorder="1" applyAlignment="1">
      <alignment horizontal="left" vertical="top" wrapText="1"/>
    </xf>
    <xf numFmtId="0" fontId="13" fillId="2" borderId="2" xfId="1" applyFont="1" applyFill="1" applyBorder="1" applyAlignment="1">
      <alignment wrapText="1"/>
    </xf>
    <xf numFmtId="0" fontId="13" fillId="0" borderId="2" xfId="1" applyFont="1" applyBorder="1" applyAlignment="1">
      <alignment horizontal="left" wrapText="1"/>
    </xf>
    <xf numFmtId="0" fontId="13" fillId="0" borderId="2" xfId="1" applyFont="1" applyBorder="1" applyAlignment="1">
      <alignment wrapText="1"/>
    </xf>
    <xf numFmtId="0" fontId="14" fillId="0" borderId="2" xfId="1" applyFont="1" applyBorder="1" applyAlignment="1">
      <alignment horizontal="center"/>
    </xf>
    <xf numFmtId="49" fontId="18" fillId="3" borderId="2" xfId="0" applyNumberFormat="1" applyFont="1" applyFill="1" applyBorder="1" applyAlignment="1">
      <alignment horizontal="left" vertical="top" wrapText="1"/>
    </xf>
    <xf numFmtId="49" fontId="14" fillId="2" borderId="1" xfId="1" applyNumberFormat="1" applyFont="1" applyFill="1" applyBorder="1" applyAlignment="1">
      <alignment horizontal="center"/>
    </xf>
    <xf numFmtId="0" fontId="2" fillId="0" borderId="1" xfId="0" applyFont="1" applyBorder="1" applyAlignment="1">
      <alignment horizontal="left" wrapText="1"/>
    </xf>
    <xf numFmtId="0" fontId="2" fillId="2" borderId="1" xfId="2" applyFont="1" applyFill="1" applyBorder="1" applyAlignment="1">
      <alignment wrapText="1"/>
    </xf>
    <xf numFmtId="0" fontId="12" fillId="0" borderId="1" xfId="0" applyFont="1" applyBorder="1" applyAlignment="1">
      <alignment wrapText="1"/>
    </xf>
    <xf numFmtId="0" fontId="6" fillId="0" borderId="5" xfId="0" applyFont="1" applyBorder="1" applyAlignment="1">
      <alignment wrapText="1"/>
    </xf>
    <xf numFmtId="0" fontId="12" fillId="0" borderId="5" xfId="0" applyFont="1" applyBorder="1" applyAlignment="1">
      <alignment wrapText="1"/>
    </xf>
    <xf numFmtId="0" fontId="8" fillId="0" borderId="5" xfId="0" applyFont="1" applyBorder="1" applyAlignment="1">
      <alignment wrapText="1"/>
    </xf>
    <xf numFmtId="0" fontId="7" fillId="0" borderId="5" xfId="0" applyFont="1" applyBorder="1" applyAlignment="1">
      <alignment wrapText="1"/>
    </xf>
    <xf numFmtId="0" fontId="11" fillId="0" borderId="5" xfId="0" applyFont="1" applyBorder="1"/>
    <xf numFmtId="0" fontId="13" fillId="0" borderId="1" xfId="1" applyFont="1" applyBorder="1" applyAlignment="1">
      <alignment horizontal="center"/>
    </xf>
    <xf numFmtId="49" fontId="20" fillId="3" borderId="1" xfId="0" applyNumberFormat="1" applyFont="1" applyFill="1" applyBorder="1" applyAlignment="1">
      <alignment horizontal="left" vertical="top" wrapText="1"/>
    </xf>
    <xf numFmtId="0" fontId="19" fillId="2" borderId="2" xfId="1" applyFont="1" applyFill="1" applyBorder="1"/>
    <xf numFmtId="0" fontId="21" fillId="2" borderId="2" xfId="1" applyFont="1" applyFill="1" applyBorder="1" applyAlignment="1">
      <alignment wrapText="1"/>
    </xf>
    <xf numFmtId="0" fontId="3" fillId="2" borderId="2" xfId="1" applyFont="1" applyFill="1" applyBorder="1" applyAlignment="1">
      <alignment wrapText="1"/>
    </xf>
    <xf numFmtId="0" fontId="15" fillId="0" borderId="2" xfId="1" applyFont="1" applyBorder="1"/>
    <xf numFmtId="3" fontId="7" fillId="2" borderId="1" xfId="0" applyNumberFormat="1" applyFont="1" applyFill="1" applyBorder="1"/>
    <xf numFmtId="0" fontId="7" fillId="4" borderId="5" xfId="0" applyFont="1" applyFill="1" applyBorder="1" applyAlignment="1">
      <alignment wrapText="1"/>
    </xf>
    <xf numFmtId="3" fontId="7" fillId="4" borderId="1" xfId="0" applyNumberFormat="1" applyFont="1" applyFill="1" applyBorder="1"/>
    <xf numFmtId="0" fontId="11" fillId="4" borderId="5" xfId="0" applyFont="1" applyFill="1" applyBorder="1" applyAlignment="1">
      <alignment wrapText="1"/>
    </xf>
    <xf numFmtId="3" fontId="7" fillId="4" borderId="5" xfId="0" applyNumberFormat="1" applyFont="1" applyFill="1" applyBorder="1"/>
    <xf numFmtId="3" fontId="13" fillId="4" borderId="1" xfId="1" applyNumberFormat="1" applyFont="1" applyFill="1" applyBorder="1" applyAlignment="1">
      <alignment horizontal="center" vertical="center"/>
    </xf>
    <xf numFmtId="49" fontId="17" fillId="4" borderId="2" xfId="0" applyNumberFormat="1" applyFont="1" applyFill="1" applyBorder="1" applyAlignment="1">
      <alignment horizontal="left" vertical="top" wrapText="1"/>
    </xf>
    <xf numFmtId="0" fontId="13" fillId="4" borderId="1" xfId="1" applyFont="1" applyFill="1" applyBorder="1" applyAlignment="1">
      <alignment horizontal="center"/>
    </xf>
    <xf numFmtId="0" fontId="17" fillId="4" borderId="1" xfId="0" applyFont="1" applyFill="1" applyBorder="1" applyAlignment="1">
      <alignment wrapText="1"/>
    </xf>
    <xf numFmtId="49" fontId="13" fillId="4" borderId="1" xfId="1" applyNumberFormat="1" applyFont="1" applyFill="1" applyBorder="1" applyAlignment="1">
      <alignment horizontal="center"/>
    </xf>
    <xf numFmtId="0" fontId="13" fillId="4" borderId="2" xfId="1" applyFont="1" applyFill="1" applyBorder="1"/>
    <xf numFmtId="0" fontId="13" fillId="4" borderId="2" xfId="1" applyFont="1" applyFill="1" applyBorder="1" applyAlignment="1">
      <alignment wrapText="1"/>
    </xf>
    <xf numFmtId="3" fontId="14" fillId="4" borderId="1" xfId="1" applyNumberFormat="1" applyFont="1" applyFill="1" applyBorder="1" applyAlignment="1">
      <alignment horizontal="center" vertical="center"/>
    </xf>
    <xf numFmtId="0" fontId="11" fillId="0" borderId="0" xfId="0" applyFont="1" applyAlignment="1">
      <alignment horizontal="center"/>
    </xf>
    <xf numFmtId="0" fontId="11" fillId="0" borderId="10" xfId="0" applyFont="1" applyBorder="1" applyAlignment="1">
      <alignment horizontal="center"/>
    </xf>
    <xf numFmtId="0" fontId="6" fillId="0" borderId="0" xfId="0" applyFont="1" applyAlignment="1">
      <alignment horizontal="center"/>
    </xf>
    <xf numFmtId="0" fontId="9" fillId="0" borderId="0" xfId="1" applyFont="1" applyAlignment="1">
      <alignment horizontal="center" wrapText="1"/>
    </xf>
    <xf numFmtId="0" fontId="13" fillId="0" borderId="10" xfId="1" applyFont="1" applyBorder="1" applyAlignment="1">
      <alignment horizontal="center"/>
    </xf>
    <xf numFmtId="0" fontId="22" fillId="0" borderId="0" xfId="1" applyFont="1"/>
    <xf numFmtId="0" fontId="23" fillId="0" borderId="0" xfId="0" applyFont="1" applyAlignment="1">
      <alignment horizontal="center"/>
    </xf>
  </cellXfs>
  <cellStyles count="3">
    <cellStyle name="Įprastas" xfId="0" builtinId="0"/>
    <cellStyle name="Normal 2" xfId="2" xr:uid="{9FD68C6E-B7FD-4AE0-958E-C702A9EBE3F3}"/>
    <cellStyle name="Paprastas 2" xfId="1" xr:uid="{E3A22214-675A-4DCA-9EC7-FE1AAF838935}"/>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82443-BBE4-4203-AD58-634ABAC741C3}">
  <dimension ref="A1:C58"/>
  <sheetViews>
    <sheetView zoomScaleNormal="100" workbookViewId="0">
      <selection activeCell="F9" sqref="F9"/>
    </sheetView>
  </sheetViews>
  <sheetFormatPr defaultColWidth="9.109375" defaultRowHeight="13.2" x14ac:dyDescent="0.25"/>
  <cols>
    <col min="1" max="1" width="11" style="6" customWidth="1"/>
    <col min="2" max="2" width="50.5546875" style="6" customWidth="1"/>
    <col min="3" max="3" width="16.6640625" style="6" customWidth="1"/>
    <col min="4" max="16384" width="9.109375" style="6"/>
  </cols>
  <sheetData>
    <row r="1" spans="1:3" ht="13.8" x14ac:dyDescent="0.3">
      <c r="B1" s="93" t="s">
        <v>229</v>
      </c>
      <c r="C1" s="93"/>
    </row>
    <row r="2" spans="1:3" x14ac:dyDescent="0.25">
      <c r="B2" s="87" t="s">
        <v>29</v>
      </c>
      <c r="C2" s="87"/>
    </row>
    <row r="3" spans="1:3" x14ac:dyDescent="0.25">
      <c r="B3" s="87" t="s">
        <v>35</v>
      </c>
      <c r="C3" s="87"/>
    </row>
    <row r="4" spans="1:3" x14ac:dyDescent="0.25">
      <c r="B4" s="87" t="s">
        <v>142</v>
      </c>
      <c r="C4" s="87"/>
    </row>
    <row r="5" spans="1:3" x14ac:dyDescent="0.25">
      <c r="B5" s="87" t="s">
        <v>27</v>
      </c>
      <c r="C5" s="87"/>
    </row>
    <row r="6" spans="1:3" ht="9" customHeight="1" x14ac:dyDescent="0.25"/>
    <row r="7" spans="1:3" x14ac:dyDescent="0.25">
      <c r="A7" s="89" t="s">
        <v>39</v>
      </c>
      <c r="B7" s="89"/>
      <c r="C7" s="89"/>
    </row>
    <row r="8" spans="1:3" ht="6.75" customHeight="1" x14ac:dyDescent="0.25"/>
    <row r="9" spans="1:3" ht="13.8" thickBot="1" x14ac:dyDescent="0.3">
      <c r="C9" s="7" t="s">
        <v>12</v>
      </c>
    </row>
    <row r="10" spans="1:3" ht="27.6" thickTop="1" thickBot="1" x14ac:dyDescent="0.3">
      <c r="A10" s="8" t="s">
        <v>13</v>
      </c>
      <c r="B10" s="9" t="s">
        <v>14</v>
      </c>
      <c r="C10" s="10" t="s">
        <v>15</v>
      </c>
    </row>
    <row r="11" spans="1:3" ht="13.8" thickTop="1" x14ac:dyDescent="0.25">
      <c r="A11" s="11" t="s">
        <v>11</v>
      </c>
      <c r="B11" s="11" t="s">
        <v>16</v>
      </c>
      <c r="C11" s="18">
        <f>C12</f>
        <v>190804</v>
      </c>
    </row>
    <row r="12" spans="1:3" x14ac:dyDescent="0.25">
      <c r="A12" s="11" t="s">
        <v>17</v>
      </c>
      <c r="B12" s="11" t="s">
        <v>18</v>
      </c>
      <c r="C12" s="18">
        <f>C13+C23</f>
        <v>190804</v>
      </c>
    </row>
    <row r="13" spans="1:3" ht="26.4" x14ac:dyDescent="0.25">
      <c r="A13" s="12" t="s">
        <v>19</v>
      </c>
      <c r="B13" s="13" t="s">
        <v>20</v>
      </c>
      <c r="C13" s="19">
        <f>C14+C20</f>
        <v>156504</v>
      </c>
    </row>
    <row r="14" spans="1:3" ht="26.4" x14ac:dyDescent="0.25">
      <c r="A14" s="12" t="s">
        <v>65</v>
      </c>
      <c r="B14" s="46" t="s">
        <v>66</v>
      </c>
      <c r="C14" s="19">
        <f>C15+C18</f>
        <v>155000</v>
      </c>
    </row>
    <row r="15" spans="1:3" ht="26.4" x14ac:dyDescent="0.25">
      <c r="A15" s="12" t="s">
        <v>67</v>
      </c>
      <c r="B15" s="47" t="s">
        <v>68</v>
      </c>
      <c r="C15" s="19">
        <f>SUM(C16:C17)</f>
        <v>103300</v>
      </c>
    </row>
    <row r="16" spans="1:3" x14ac:dyDescent="0.25">
      <c r="A16" s="12"/>
      <c r="B16" s="60" t="s">
        <v>218</v>
      </c>
      <c r="C16" s="74">
        <v>90000</v>
      </c>
    </row>
    <row r="17" spans="1:3" x14ac:dyDescent="0.25">
      <c r="A17" s="38"/>
      <c r="B17" s="61" t="s">
        <v>143</v>
      </c>
      <c r="C17" s="33">
        <v>13300</v>
      </c>
    </row>
    <row r="18" spans="1:3" x14ac:dyDescent="0.25">
      <c r="A18" s="12" t="s">
        <v>146</v>
      </c>
      <c r="B18" s="63" t="s">
        <v>147</v>
      </c>
      <c r="C18" s="34">
        <f>C19</f>
        <v>51700</v>
      </c>
    </row>
    <row r="19" spans="1:3" ht="39.6" x14ac:dyDescent="0.25">
      <c r="A19" s="38"/>
      <c r="B19" s="64" t="s">
        <v>148</v>
      </c>
      <c r="C19" s="33">
        <v>51700</v>
      </c>
    </row>
    <row r="20" spans="1:3" x14ac:dyDescent="0.25">
      <c r="A20" s="12" t="s">
        <v>41</v>
      </c>
      <c r="B20" s="39" t="s">
        <v>42</v>
      </c>
      <c r="C20" s="34">
        <f>SUM(C21:C22)</f>
        <v>1504</v>
      </c>
    </row>
    <row r="21" spans="1:3" ht="92.4" x14ac:dyDescent="0.25">
      <c r="A21" s="38"/>
      <c r="B21" s="62" t="s">
        <v>144</v>
      </c>
      <c r="C21" s="33">
        <v>1459</v>
      </c>
    </row>
    <row r="22" spans="1:3" ht="79.2" x14ac:dyDescent="0.25">
      <c r="A22" s="38"/>
      <c r="B22" s="62" t="s">
        <v>145</v>
      </c>
      <c r="C22" s="33">
        <v>45</v>
      </c>
    </row>
    <row r="23" spans="1:3" x14ac:dyDescent="0.25">
      <c r="A23" s="12" t="s">
        <v>149</v>
      </c>
      <c r="B23" s="13" t="s">
        <v>150</v>
      </c>
      <c r="C23" s="34">
        <f>C24+C26+C29</f>
        <v>34300</v>
      </c>
    </row>
    <row r="24" spans="1:3" x14ac:dyDescent="0.25">
      <c r="A24" s="12" t="s">
        <v>151</v>
      </c>
      <c r="B24" s="65" t="s">
        <v>152</v>
      </c>
      <c r="C24" s="34">
        <f>C25</f>
        <v>-51700</v>
      </c>
    </row>
    <row r="25" spans="1:3" ht="39.6" x14ac:dyDescent="0.25">
      <c r="A25" s="38"/>
      <c r="B25" s="64" t="s">
        <v>148</v>
      </c>
      <c r="C25" s="33">
        <v>-51700</v>
      </c>
    </row>
    <row r="26" spans="1:3" ht="39.6" x14ac:dyDescent="0.25">
      <c r="A26" s="12" t="s">
        <v>153</v>
      </c>
      <c r="B26" s="39" t="s">
        <v>154</v>
      </c>
      <c r="C26" s="34">
        <f>C27+C28</f>
        <v>122267</v>
      </c>
    </row>
    <row r="27" spans="1:3" ht="26.4" x14ac:dyDescent="0.25">
      <c r="A27" s="38"/>
      <c r="B27" s="66" t="s">
        <v>155</v>
      </c>
      <c r="C27" s="33">
        <v>36267</v>
      </c>
    </row>
    <row r="28" spans="1:3" x14ac:dyDescent="0.25">
      <c r="A28" s="38"/>
      <c r="B28" s="75" t="s">
        <v>223</v>
      </c>
      <c r="C28" s="76">
        <v>86000</v>
      </c>
    </row>
    <row r="29" spans="1:3" x14ac:dyDescent="0.25">
      <c r="A29" s="12" t="s">
        <v>156</v>
      </c>
      <c r="B29" s="13" t="s">
        <v>157</v>
      </c>
      <c r="C29" s="34">
        <f>C30</f>
        <v>-36267</v>
      </c>
    </row>
    <row r="30" spans="1:3" ht="26.4" x14ac:dyDescent="0.25">
      <c r="A30" s="38"/>
      <c r="B30" s="66" t="s">
        <v>155</v>
      </c>
      <c r="C30" s="33">
        <v>-36267</v>
      </c>
    </row>
    <row r="31" spans="1:3" x14ac:dyDescent="0.25">
      <c r="A31" s="11" t="s">
        <v>44</v>
      </c>
      <c r="B31" s="11" t="s">
        <v>158</v>
      </c>
      <c r="C31" s="34">
        <f>C32</f>
        <v>22000</v>
      </c>
    </row>
    <row r="32" spans="1:3" x14ac:dyDescent="0.25">
      <c r="A32" s="11" t="s">
        <v>43</v>
      </c>
      <c r="B32" s="11" t="s">
        <v>159</v>
      </c>
      <c r="C32" s="34">
        <f>C33</f>
        <v>22000</v>
      </c>
    </row>
    <row r="33" spans="1:3" ht="27" thickBot="1" x14ac:dyDescent="0.3">
      <c r="A33" s="67" t="s">
        <v>160</v>
      </c>
      <c r="B33" s="77" t="s">
        <v>161</v>
      </c>
      <c r="C33" s="78">
        <v>22000</v>
      </c>
    </row>
    <row r="34" spans="1:3" ht="15" customHeight="1" thickBot="1" x14ac:dyDescent="0.3">
      <c r="A34" s="14"/>
      <c r="B34" s="15" t="s">
        <v>21</v>
      </c>
      <c r="C34" s="20">
        <f>C11+C31</f>
        <v>212804</v>
      </c>
    </row>
    <row r="35" spans="1:3" x14ac:dyDescent="0.25">
      <c r="A35" s="88" t="s">
        <v>22</v>
      </c>
      <c r="B35" s="88"/>
      <c r="C35" s="88"/>
    </row>
    <row r="36" spans="1:3" x14ac:dyDescent="0.25">
      <c r="A36" s="16"/>
      <c r="B36" s="16"/>
      <c r="C36" s="16"/>
    </row>
    <row r="37" spans="1:3" x14ac:dyDescent="0.25">
      <c r="A37" s="6" t="s">
        <v>38</v>
      </c>
      <c r="C37" s="16"/>
    </row>
    <row r="38" spans="1:3" x14ac:dyDescent="0.25">
      <c r="A38" s="16"/>
      <c r="B38" s="16"/>
      <c r="C38" s="16"/>
    </row>
    <row r="39" spans="1:3" x14ac:dyDescent="0.25">
      <c r="A39" s="16"/>
      <c r="B39" s="16"/>
      <c r="C39" s="16"/>
    </row>
    <row r="40" spans="1:3" x14ac:dyDescent="0.25">
      <c r="A40" s="16"/>
      <c r="B40" s="16"/>
      <c r="C40" s="16"/>
    </row>
    <row r="41" spans="1:3" x14ac:dyDescent="0.25">
      <c r="A41" s="16"/>
      <c r="B41" s="16"/>
      <c r="C41" s="16"/>
    </row>
    <row r="42" spans="1:3" x14ac:dyDescent="0.25">
      <c r="A42" s="16"/>
      <c r="B42" s="16"/>
      <c r="C42" s="16"/>
    </row>
    <row r="43" spans="1:3" x14ac:dyDescent="0.25">
      <c r="A43" s="16"/>
      <c r="B43" s="16"/>
      <c r="C43" s="16"/>
    </row>
    <row r="44" spans="1:3" x14ac:dyDescent="0.25">
      <c r="A44" s="16"/>
      <c r="B44" s="16"/>
      <c r="C44" s="16"/>
    </row>
    <row r="45" spans="1:3" x14ac:dyDescent="0.25">
      <c r="A45" s="16"/>
      <c r="B45" s="16"/>
      <c r="C45" s="16"/>
    </row>
    <row r="46" spans="1:3" x14ac:dyDescent="0.25">
      <c r="A46" s="16"/>
      <c r="B46" s="16"/>
      <c r="C46" s="16"/>
    </row>
    <row r="47" spans="1:3" x14ac:dyDescent="0.25">
      <c r="A47" s="16"/>
      <c r="B47" s="16"/>
      <c r="C47" s="16"/>
    </row>
    <row r="48" spans="1:3" ht="12.75" customHeight="1" x14ac:dyDescent="0.25"/>
    <row r="49" spans="3:3" ht="12.75" customHeight="1" x14ac:dyDescent="0.25"/>
    <row r="50" spans="3:3" ht="12.75" customHeight="1" x14ac:dyDescent="0.25"/>
    <row r="51" spans="3:3" ht="12.75" customHeight="1" x14ac:dyDescent="0.25"/>
    <row r="52" spans="3:3" ht="12.75" customHeight="1" x14ac:dyDescent="0.25">
      <c r="C52" s="17"/>
    </row>
    <row r="53" spans="3:3" ht="12.75" customHeight="1" x14ac:dyDescent="0.25"/>
    <row r="54" spans="3:3" ht="12.75" customHeight="1" x14ac:dyDescent="0.25"/>
    <row r="55" spans="3:3" ht="12.75" customHeight="1" x14ac:dyDescent="0.25"/>
    <row r="56" spans="3:3" ht="12.75" customHeight="1" x14ac:dyDescent="0.25"/>
    <row r="57" spans="3:3" ht="12.75" customHeight="1" x14ac:dyDescent="0.25"/>
    <row r="58" spans="3:3" ht="12.75" customHeight="1" x14ac:dyDescent="0.25"/>
  </sheetData>
  <mergeCells count="7">
    <mergeCell ref="B1:C1"/>
    <mergeCell ref="A35:C35"/>
    <mergeCell ref="B2:C2"/>
    <mergeCell ref="B3:C3"/>
    <mergeCell ref="B4:C4"/>
    <mergeCell ref="A7:C7"/>
    <mergeCell ref="B5:C5"/>
  </mergeCells>
  <printOptions horizontalCentered="1"/>
  <pageMargins left="1.1811023622047245" right="0.39370078740157483" top="0.78740157480314965" bottom="0.78740157480314965" header="0.31496062992125984" footer="0.31496062992125984"/>
  <pageSetup paperSize="9"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38443-3989-4DAF-91FE-28E881D87C0C}">
  <sheetPr>
    <pageSetUpPr fitToPage="1"/>
  </sheetPr>
  <dimension ref="A1:G160"/>
  <sheetViews>
    <sheetView showZeros="0" tabSelected="1" zoomScaleNormal="100" workbookViewId="0">
      <selection activeCell="E1" sqref="E1"/>
    </sheetView>
  </sheetViews>
  <sheetFormatPr defaultColWidth="9.109375" defaultRowHeight="13.2" x14ac:dyDescent="0.25"/>
  <cols>
    <col min="1" max="1" width="6.109375" style="1" customWidth="1"/>
    <col min="2" max="2" width="53.5546875" style="1" customWidth="1"/>
    <col min="3" max="7" width="15.6640625" style="1" customWidth="1"/>
    <col min="8" max="16384" width="9.109375" style="1"/>
  </cols>
  <sheetData>
    <row r="1" spans="1:7" ht="14.4" x14ac:dyDescent="0.3">
      <c r="C1" s="2"/>
      <c r="E1" s="92" t="s">
        <v>228</v>
      </c>
    </row>
    <row r="2" spans="1:7" ht="14.25" customHeight="1" x14ac:dyDescent="0.25">
      <c r="C2" s="2"/>
      <c r="D2" s="2"/>
      <c r="E2" s="2" t="s">
        <v>0</v>
      </c>
      <c r="F2" s="2"/>
    </row>
    <row r="3" spans="1:7" ht="13.8" x14ac:dyDescent="0.25">
      <c r="C3" s="3"/>
      <c r="D3" s="3"/>
      <c r="E3" s="3" t="s">
        <v>1</v>
      </c>
      <c r="F3" s="3"/>
    </row>
    <row r="4" spans="1:7" ht="13.8" x14ac:dyDescent="0.25">
      <c r="C4" s="3"/>
      <c r="D4" s="3"/>
      <c r="E4" s="3" t="s">
        <v>162</v>
      </c>
      <c r="F4" s="3"/>
    </row>
    <row r="5" spans="1:7" x14ac:dyDescent="0.25">
      <c r="E5" s="1" t="s">
        <v>28</v>
      </c>
    </row>
    <row r="6" spans="1:7" x14ac:dyDescent="0.25">
      <c r="C6" s="4"/>
    </row>
    <row r="7" spans="1:7" ht="15.75" customHeight="1" x14ac:dyDescent="0.3">
      <c r="A7" s="90" t="s">
        <v>40</v>
      </c>
      <c r="B7" s="90"/>
      <c r="C7" s="90"/>
      <c r="D7" s="90"/>
      <c r="E7" s="90"/>
      <c r="F7" s="90"/>
      <c r="G7" s="90"/>
    </row>
    <row r="8" spans="1:7" x14ac:dyDescent="0.25">
      <c r="B8" s="5"/>
      <c r="C8" s="5"/>
    </row>
    <row r="9" spans="1:7" x14ac:dyDescent="0.25">
      <c r="B9" s="5"/>
      <c r="C9" s="35"/>
      <c r="D9" s="35"/>
      <c r="E9" s="35"/>
      <c r="F9" s="35"/>
      <c r="G9" s="35" t="s">
        <v>12</v>
      </c>
    </row>
    <row r="10" spans="1:7" ht="57.75" customHeight="1" x14ac:dyDescent="0.25">
      <c r="A10" s="23" t="s">
        <v>2</v>
      </c>
      <c r="B10" s="22" t="s">
        <v>3</v>
      </c>
      <c r="C10" s="22" t="s">
        <v>4</v>
      </c>
      <c r="D10" s="22" t="s">
        <v>30</v>
      </c>
      <c r="E10" s="22" t="s">
        <v>227</v>
      </c>
      <c r="F10" s="22" t="s">
        <v>164</v>
      </c>
      <c r="G10" s="22" t="s">
        <v>31</v>
      </c>
    </row>
    <row r="11" spans="1:7" x14ac:dyDescent="0.25">
      <c r="A11" s="25">
        <v>1</v>
      </c>
      <c r="B11" s="25">
        <v>2</v>
      </c>
      <c r="C11" s="26">
        <v>3</v>
      </c>
      <c r="D11" s="26">
        <v>4</v>
      </c>
      <c r="E11" s="26">
        <v>5</v>
      </c>
      <c r="F11" s="26">
        <v>6</v>
      </c>
      <c r="G11" s="26">
        <v>7</v>
      </c>
    </row>
    <row r="12" spans="1:7" ht="13.8" x14ac:dyDescent="0.25">
      <c r="A12" s="31" t="s">
        <v>5</v>
      </c>
      <c r="B12" s="27" t="s">
        <v>9</v>
      </c>
      <c r="C12" s="28">
        <f>C13+C15+C24+C27+C34+C36</f>
        <v>119849</v>
      </c>
      <c r="D12" s="28">
        <f>D13+D15+D24+D27+D34+D36</f>
        <v>39849</v>
      </c>
      <c r="E12" s="28">
        <f>E13+E15+E24+E27+E34+E36</f>
        <v>86000</v>
      </c>
      <c r="F12" s="28">
        <f>F13+F15+F24+F27+F34+F36</f>
        <v>0</v>
      </c>
      <c r="G12" s="28">
        <f>G13+G15+G24+G27+G34+G36</f>
        <v>-6000</v>
      </c>
    </row>
    <row r="13" spans="1:7" ht="27.6" x14ac:dyDescent="0.25">
      <c r="A13" s="37" t="s">
        <v>6</v>
      </c>
      <c r="B13" s="21" t="s">
        <v>94</v>
      </c>
      <c r="C13" s="28">
        <f>C14</f>
        <v>55320</v>
      </c>
      <c r="D13" s="28">
        <f t="shared" ref="D13:G13" si="0">D14</f>
        <v>0</v>
      </c>
      <c r="E13" s="28"/>
      <c r="F13" s="28">
        <f t="shared" si="0"/>
        <v>0</v>
      </c>
      <c r="G13" s="28">
        <f t="shared" si="0"/>
        <v>55320</v>
      </c>
    </row>
    <row r="14" spans="1:7" ht="27.6" x14ac:dyDescent="0.25">
      <c r="A14" s="32" t="s">
        <v>7</v>
      </c>
      <c r="B14" s="53" t="s">
        <v>176</v>
      </c>
      <c r="C14" s="29">
        <f t="shared" ref="C14:C41" si="1">D14+E14+F14+G14</f>
        <v>55320</v>
      </c>
      <c r="D14" s="29"/>
      <c r="E14" s="29"/>
      <c r="F14" s="29"/>
      <c r="G14" s="29">
        <v>55320</v>
      </c>
    </row>
    <row r="15" spans="1:7" ht="27.6" x14ac:dyDescent="0.25">
      <c r="A15" s="36" t="s">
        <v>33</v>
      </c>
      <c r="B15" s="21" t="s">
        <v>46</v>
      </c>
      <c r="C15" s="28">
        <f>SUM(C16:C23)</f>
        <v>10187</v>
      </c>
      <c r="D15" s="28">
        <f>SUM(D16:D23)</f>
        <v>46414</v>
      </c>
      <c r="E15" s="28">
        <f>SUM(E16:E23)</f>
        <v>86000</v>
      </c>
      <c r="F15" s="28">
        <f>SUM(F16:F23)</f>
        <v>0</v>
      </c>
      <c r="G15" s="28">
        <f>SUM(G16:G23)</f>
        <v>-122227</v>
      </c>
    </row>
    <row r="16" spans="1:7" ht="13.8" x14ac:dyDescent="0.25">
      <c r="A16" s="68" t="s">
        <v>34</v>
      </c>
      <c r="B16" s="48" t="s">
        <v>163</v>
      </c>
      <c r="C16" s="29">
        <f t="shared" si="1"/>
        <v>71459</v>
      </c>
      <c r="D16" s="29">
        <v>1459</v>
      </c>
      <c r="E16" s="29"/>
      <c r="F16" s="29"/>
      <c r="G16" s="29">
        <v>70000</v>
      </c>
    </row>
    <row r="17" spans="1:7" ht="27.6" x14ac:dyDescent="0.25">
      <c r="A17" s="68" t="s">
        <v>37</v>
      </c>
      <c r="B17" s="51" t="s">
        <v>171</v>
      </c>
      <c r="C17" s="29">
        <f t="shared" si="1"/>
        <v>-167065</v>
      </c>
      <c r="D17" s="29"/>
      <c r="E17" s="29"/>
      <c r="F17" s="29"/>
      <c r="G17" s="29">
        <f>-70065-91000-6000</f>
        <v>-167065</v>
      </c>
    </row>
    <row r="18" spans="1:7" ht="13.8" x14ac:dyDescent="0.25">
      <c r="A18" s="68" t="s">
        <v>71</v>
      </c>
      <c r="B18" s="51" t="s">
        <v>173</v>
      </c>
      <c r="C18" s="29">
        <f t="shared" si="1"/>
        <v>-15000</v>
      </c>
      <c r="D18" s="29"/>
      <c r="E18" s="29"/>
      <c r="F18" s="29"/>
      <c r="G18" s="29">
        <v>-15000</v>
      </c>
    </row>
    <row r="19" spans="1:7" ht="27.6" x14ac:dyDescent="0.25">
      <c r="A19" s="68" t="s">
        <v>72</v>
      </c>
      <c r="B19" s="51" t="s">
        <v>219</v>
      </c>
      <c r="C19" s="29">
        <f t="shared" si="1"/>
        <v>44955</v>
      </c>
      <c r="D19" s="29">
        <v>44955</v>
      </c>
      <c r="E19" s="29"/>
      <c r="F19" s="29"/>
      <c r="G19" s="29"/>
    </row>
    <row r="20" spans="1:7" ht="27.6" x14ac:dyDescent="0.25">
      <c r="A20" s="68" t="s">
        <v>103</v>
      </c>
      <c r="B20" s="51" t="s">
        <v>181</v>
      </c>
      <c r="C20" s="29">
        <f t="shared" si="1"/>
        <v>21000</v>
      </c>
      <c r="D20" s="29"/>
      <c r="E20" s="29"/>
      <c r="F20" s="29"/>
      <c r="G20" s="29">
        <v>21000</v>
      </c>
    </row>
    <row r="21" spans="1:7" ht="27.6" x14ac:dyDescent="0.25">
      <c r="A21" s="81" t="s">
        <v>190</v>
      </c>
      <c r="B21" s="82" t="s">
        <v>225</v>
      </c>
      <c r="C21" s="79">
        <f>D21+E21+F21+G21</f>
        <v>86000</v>
      </c>
      <c r="D21" s="79"/>
      <c r="E21" s="79">
        <v>86000</v>
      </c>
      <c r="F21" s="79"/>
      <c r="G21" s="79"/>
    </row>
    <row r="22" spans="1:7" ht="13.8" x14ac:dyDescent="0.25">
      <c r="A22" s="68" t="s">
        <v>220</v>
      </c>
      <c r="B22" s="51" t="s">
        <v>172</v>
      </c>
      <c r="C22" s="29">
        <f t="shared" si="1"/>
        <v>-10900</v>
      </c>
      <c r="D22" s="29"/>
      <c r="E22" s="29"/>
      <c r="F22" s="29"/>
      <c r="G22" s="29">
        <v>-10900</v>
      </c>
    </row>
    <row r="23" spans="1:7" ht="13.8" x14ac:dyDescent="0.25">
      <c r="A23" s="42" t="s">
        <v>226</v>
      </c>
      <c r="B23" s="53" t="s">
        <v>97</v>
      </c>
      <c r="C23" s="29">
        <f t="shared" si="1"/>
        <v>-20262</v>
      </c>
      <c r="D23" s="29"/>
      <c r="E23" s="29"/>
      <c r="F23" s="29"/>
      <c r="G23" s="29">
        <v>-20262</v>
      </c>
    </row>
    <row r="24" spans="1:7" ht="27.6" x14ac:dyDescent="0.25">
      <c r="A24" s="57" t="s">
        <v>11</v>
      </c>
      <c r="B24" s="21" t="s">
        <v>23</v>
      </c>
      <c r="C24" s="28">
        <f>SUM(C25:C26)</f>
        <v>6718</v>
      </c>
      <c r="D24" s="28">
        <f>SUM(D25:D26)</f>
        <v>0</v>
      </c>
      <c r="E24" s="28"/>
      <c r="F24" s="28">
        <f>SUM(F25:F26)</f>
        <v>0</v>
      </c>
      <c r="G24" s="28">
        <f>SUM(G25:G26)</f>
        <v>6718</v>
      </c>
    </row>
    <row r="25" spans="1:7" ht="13.8" x14ac:dyDescent="0.25">
      <c r="A25" s="32" t="s">
        <v>50</v>
      </c>
      <c r="B25" s="53" t="s">
        <v>174</v>
      </c>
      <c r="C25" s="29">
        <f t="shared" si="1"/>
        <v>9000</v>
      </c>
      <c r="D25" s="29"/>
      <c r="E25" s="29"/>
      <c r="F25" s="29"/>
      <c r="G25" s="29">
        <v>9000</v>
      </c>
    </row>
    <row r="26" spans="1:7" ht="27.6" x14ac:dyDescent="0.25">
      <c r="A26" s="32" t="s">
        <v>104</v>
      </c>
      <c r="B26" s="53" t="s">
        <v>175</v>
      </c>
      <c r="C26" s="29">
        <f t="shared" si="1"/>
        <v>-2282</v>
      </c>
      <c r="D26" s="29"/>
      <c r="E26" s="29"/>
      <c r="F26" s="29"/>
      <c r="G26" s="29">
        <v>-2282</v>
      </c>
    </row>
    <row r="27" spans="1:7" ht="27.6" x14ac:dyDescent="0.25">
      <c r="A27" s="37" t="s">
        <v>44</v>
      </c>
      <c r="B27" s="41" t="s">
        <v>47</v>
      </c>
      <c r="C27" s="28">
        <f>SUM(C28:C33)</f>
        <v>-112293</v>
      </c>
      <c r="D27" s="28">
        <f>SUM(D28:D33)</f>
        <v>-6565</v>
      </c>
      <c r="E27" s="28"/>
      <c r="F27" s="28">
        <f>SUM(F28:F33)</f>
        <v>0</v>
      </c>
      <c r="G27" s="28">
        <f>SUM(G28:G33)</f>
        <v>-105728</v>
      </c>
    </row>
    <row r="28" spans="1:7" ht="13.8" x14ac:dyDescent="0.25">
      <c r="A28" s="24" t="s">
        <v>73</v>
      </c>
      <c r="B28" s="53" t="s">
        <v>49</v>
      </c>
      <c r="C28" s="29">
        <f t="shared" si="1"/>
        <v>-61910</v>
      </c>
      <c r="D28" s="29"/>
      <c r="E28" s="29"/>
      <c r="F28" s="29"/>
      <c r="G28" s="29">
        <f>-38910-23000</f>
        <v>-61910</v>
      </c>
    </row>
    <row r="29" spans="1:7" ht="13.8" x14ac:dyDescent="0.25">
      <c r="A29" s="24" t="s">
        <v>43</v>
      </c>
      <c r="B29" s="53" t="s">
        <v>167</v>
      </c>
      <c r="C29" s="29">
        <f t="shared" si="1"/>
        <v>810</v>
      </c>
      <c r="D29" s="29"/>
      <c r="E29" s="29"/>
      <c r="F29" s="29"/>
      <c r="G29" s="29">
        <v>810</v>
      </c>
    </row>
    <row r="30" spans="1:7" ht="27.6" x14ac:dyDescent="0.25">
      <c r="A30" s="24" t="s">
        <v>74</v>
      </c>
      <c r="B30" s="53" t="s">
        <v>221</v>
      </c>
      <c r="C30" s="29">
        <f t="shared" si="1"/>
        <v>-6565</v>
      </c>
      <c r="D30" s="29">
        <v>-6565</v>
      </c>
      <c r="E30" s="29"/>
      <c r="F30" s="29"/>
      <c r="G30" s="29"/>
    </row>
    <row r="31" spans="1:7" ht="27.6" x14ac:dyDescent="0.25">
      <c r="A31" s="24" t="s">
        <v>105</v>
      </c>
      <c r="B31" s="53" t="s">
        <v>170</v>
      </c>
      <c r="C31" s="29">
        <f t="shared" si="1"/>
        <v>-9000</v>
      </c>
      <c r="D31" s="29"/>
      <c r="E31" s="29"/>
      <c r="F31" s="29"/>
      <c r="G31" s="29">
        <v>-9000</v>
      </c>
    </row>
    <row r="32" spans="1:7" ht="13.8" x14ac:dyDescent="0.25">
      <c r="A32" s="24" t="s">
        <v>222</v>
      </c>
      <c r="B32" s="53" t="s">
        <v>168</v>
      </c>
      <c r="C32" s="29">
        <f t="shared" si="1"/>
        <v>-35200</v>
      </c>
      <c r="D32" s="29"/>
      <c r="E32" s="29"/>
      <c r="F32" s="29"/>
      <c r="G32" s="29">
        <v>-35200</v>
      </c>
    </row>
    <row r="33" spans="1:7" ht="27.6" x14ac:dyDescent="0.25">
      <c r="A33" s="24" t="s">
        <v>141</v>
      </c>
      <c r="B33" s="53" t="s">
        <v>169</v>
      </c>
      <c r="C33" s="29">
        <f t="shared" si="1"/>
        <v>-428</v>
      </c>
      <c r="D33" s="29"/>
      <c r="E33" s="29"/>
      <c r="F33" s="29"/>
      <c r="G33" s="29">
        <v>-428</v>
      </c>
    </row>
    <row r="34" spans="1:7" ht="27.6" x14ac:dyDescent="0.25">
      <c r="A34" s="37" t="s">
        <v>75</v>
      </c>
      <c r="B34" s="58" t="s">
        <v>69</v>
      </c>
      <c r="C34" s="28">
        <f>SUM(C35:C35)</f>
        <v>-6569</v>
      </c>
      <c r="D34" s="28">
        <f>SUM(D35:D35)</f>
        <v>0</v>
      </c>
      <c r="E34" s="28"/>
      <c r="F34" s="28">
        <f>SUM(F35:F35)</f>
        <v>0</v>
      </c>
      <c r="G34" s="28">
        <f>SUM(G35:G35)</f>
        <v>-6569</v>
      </c>
    </row>
    <row r="35" spans="1:7" ht="13.8" x14ac:dyDescent="0.25">
      <c r="A35" s="24" t="s">
        <v>106</v>
      </c>
      <c r="B35" s="52" t="s">
        <v>177</v>
      </c>
      <c r="C35" s="29">
        <f t="shared" si="1"/>
        <v>-6569</v>
      </c>
      <c r="D35" s="29"/>
      <c r="E35" s="29"/>
      <c r="F35" s="29"/>
      <c r="G35" s="29">
        <v>-6569</v>
      </c>
    </row>
    <row r="36" spans="1:7" ht="13.8" x14ac:dyDescent="0.25">
      <c r="A36" s="37" t="s">
        <v>107</v>
      </c>
      <c r="B36" s="45" t="s">
        <v>51</v>
      </c>
      <c r="C36" s="28">
        <f>SUM(C37:C41)</f>
        <v>166486</v>
      </c>
      <c r="D36" s="28">
        <f>SUM(D37:D41)</f>
        <v>0</v>
      </c>
      <c r="E36" s="28"/>
      <c r="F36" s="28">
        <f>SUM(F37:F41)</f>
        <v>0</v>
      </c>
      <c r="G36" s="28">
        <f>SUM(G37:G41)</f>
        <v>166486</v>
      </c>
    </row>
    <row r="37" spans="1:7" ht="13.8" x14ac:dyDescent="0.25">
      <c r="A37" s="24" t="s">
        <v>108</v>
      </c>
      <c r="B37" s="52" t="s">
        <v>76</v>
      </c>
      <c r="C37" s="29">
        <f t="shared" si="1"/>
        <v>38100</v>
      </c>
      <c r="D37" s="29"/>
      <c r="E37" s="29"/>
      <c r="F37" s="29"/>
      <c r="G37" s="29">
        <v>38100</v>
      </c>
    </row>
    <row r="38" spans="1:7" ht="27.6" x14ac:dyDescent="0.25">
      <c r="A38" s="24" t="s">
        <v>109</v>
      </c>
      <c r="B38" s="52" t="s">
        <v>178</v>
      </c>
      <c r="C38" s="29">
        <f t="shared" si="1"/>
        <v>280</v>
      </c>
      <c r="D38" s="29"/>
      <c r="E38" s="29"/>
      <c r="F38" s="29"/>
      <c r="G38" s="29">
        <v>280</v>
      </c>
    </row>
    <row r="39" spans="1:7" ht="13.8" x14ac:dyDescent="0.25">
      <c r="A39" s="24" t="s">
        <v>191</v>
      </c>
      <c r="B39" s="52" t="s">
        <v>180</v>
      </c>
      <c r="C39" s="29">
        <f t="shared" si="1"/>
        <v>17000</v>
      </c>
      <c r="D39" s="29"/>
      <c r="E39" s="29"/>
      <c r="F39" s="29"/>
      <c r="G39" s="29">
        <v>17000</v>
      </c>
    </row>
    <row r="40" spans="1:7" ht="27.6" x14ac:dyDescent="0.25">
      <c r="A40" s="24" t="s">
        <v>192</v>
      </c>
      <c r="B40" s="80" t="s">
        <v>224</v>
      </c>
      <c r="C40" s="29">
        <f t="shared" si="1"/>
        <v>83606</v>
      </c>
      <c r="D40" s="29"/>
      <c r="E40" s="29"/>
      <c r="F40" s="29"/>
      <c r="G40" s="29">
        <v>83606</v>
      </c>
    </row>
    <row r="41" spans="1:7" ht="27.6" x14ac:dyDescent="0.25">
      <c r="A41" s="24" t="s">
        <v>193</v>
      </c>
      <c r="B41" s="53" t="s">
        <v>179</v>
      </c>
      <c r="C41" s="29">
        <f t="shared" si="1"/>
        <v>27500</v>
      </c>
      <c r="D41" s="29"/>
      <c r="E41" s="29"/>
      <c r="F41" s="29"/>
      <c r="G41" s="29">
        <v>27500</v>
      </c>
    </row>
    <row r="42" spans="1:7" ht="27.6" x14ac:dyDescent="0.25">
      <c r="A42" s="37" t="s">
        <v>8</v>
      </c>
      <c r="B42" s="45" t="s">
        <v>32</v>
      </c>
      <c r="C42" s="28">
        <f>C43</f>
        <v>-16614</v>
      </c>
      <c r="D42" s="28">
        <f t="shared" ref="D42:G42" si="2">D43</f>
        <v>0</v>
      </c>
      <c r="E42" s="28"/>
      <c r="F42" s="28">
        <f t="shared" si="2"/>
        <v>0</v>
      </c>
      <c r="G42" s="28">
        <f t="shared" si="2"/>
        <v>-16614</v>
      </c>
    </row>
    <row r="43" spans="1:7" ht="13.8" x14ac:dyDescent="0.25">
      <c r="A43" s="37" t="s">
        <v>110</v>
      </c>
      <c r="B43" s="45" t="s">
        <v>51</v>
      </c>
      <c r="C43" s="28">
        <f>C44</f>
        <v>-16614</v>
      </c>
      <c r="D43" s="28">
        <f>D44</f>
        <v>0</v>
      </c>
      <c r="E43" s="28"/>
      <c r="F43" s="28"/>
      <c r="G43" s="28">
        <f>G44</f>
        <v>-16614</v>
      </c>
    </row>
    <row r="44" spans="1:7" ht="13.8" x14ac:dyDescent="0.25">
      <c r="A44" s="83" t="s">
        <v>111</v>
      </c>
      <c r="B44" s="84" t="s">
        <v>53</v>
      </c>
      <c r="C44" s="79">
        <f t="shared" ref="C44:C45" si="3">D44+E44+F44+G44</f>
        <v>-16614</v>
      </c>
      <c r="D44" s="79"/>
      <c r="E44" s="79"/>
      <c r="F44" s="79"/>
      <c r="G44" s="79">
        <f>-11964-1480-3170</f>
        <v>-16614</v>
      </c>
    </row>
    <row r="45" spans="1:7" ht="13.8" x14ac:dyDescent="0.25">
      <c r="A45" s="37" t="s">
        <v>24</v>
      </c>
      <c r="B45" s="44" t="s">
        <v>77</v>
      </c>
      <c r="C45" s="29">
        <f t="shared" si="3"/>
        <v>0</v>
      </c>
      <c r="D45" s="28">
        <f>D46+D48</f>
        <v>0</v>
      </c>
      <c r="E45" s="28"/>
      <c r="F45" s="28"/>
      <c r="G45" s="28">
        <f>G46+G48</f>
        <v>0</v>
      </c>
    </row>
    <row r="46" spans="1:7" ht="27.6" x14ac:dyDescent="0.25">
      <c r="A46" s="37" t="s">
        <v>25</v>
      </c>
      <c r="B46" s="45" t="s">
        <v>47</v>
      </c>
      <c r="C46" s="28">
        <f>C47</f>
        <v>-200</v>
      </c>
      <c r="D46" s="28">
        <f>D47</f>
        <v>0</v>
      </c>
      <c r="E46" s="28"/>
      <c r="F46" s="28"/>
      <c r="G46" s="28">
        <f>G47</f>
        <v>-200</v>
      </c>
    </row>
    <row r="47" spans="1:7" ht="13.8" x14ac:dyDescent="0.25">
      <c r="A47" s="43" t="s">
        <v>26</v>
      </c>
      <c r="B47" s="40" t="s">
        <v>48</v>
      </c>
      <c r="C47" s="29">
        <f t="shared" ref="C47" si="4">D47+E47+F47+G47</f>
        <v>-200</v>
      </c>
      <c r="D47" s="28"/>
      <c r="E47" s="28"/>
      <c r="F47" s="28"/>
      <c r="G47" s="29">
        <v>-200</v>
      </c>
    </row>
    <row r="48" spans="1:7" ht="13.8" x14ac:dyDescent="0.25">
      <c r="A48" s="37" t="s">
        <v>82</v>
      </c>
      <c r="B48" s="45" t="s">
        <v>51</v>
      </c>
      <c r="C48" s="28">
        <f>SUM(C49:C51)</f>
        <v>200</v>
      </c>
      <c r="D48" s="28">
        <f t="shared" ref="D48:G48" si="5">SUM(D49:D51)</f>
        <v>0</v>
      </c>
      <c r="E48" s="28"/>
      <c r="F48" s="28">
        <f t="shared" si="5"/>
        <v>0</v>
      </c>
      <c r="G48" s="28">
        <f t="shared" si="5"/>
        <v>200</v>
      </c>
    </row>
    <row r="49" spans="1:7" ht="13.8" x14ac:dyDescent="0.25">
      <c r="A49" s="24" t="s">
        <v>83</v>
      </c>
      <c r="B49" s="40" t="s">
        <v>76</v>
      </c>
      <c r="C49" s="29">
        <f t="shared" ref="C49:C58" si="6">D49+E49+F49+G49</f>
        <v>-1500</v>
      </c>
      <c r="D49" s="29"/>
      <c r="E49" s="29"/>
      <c r="F49" s="29"/>
      <c r="G49" s="29">
        <v>-1500</v>
      </c>
    </row>
    <row r="50" spans="1:7" ht="27.6" x14ac:dyDescent="0.25">
      <c r="A50" s="24" t="s">
        <v>194</v>
      </c>
      <c r="B50" s="54" t="s">
        <v>182</v>
      </c>
      <c r="C50" s="29">
        <f t="shared" si="6"/>
        <v>1500</v>
      </c>
      <c r="D50" s="29"/>
      <c r="E50" s="29"/>
      <c r="F50" s="29"/>
      <c r="G50" s="29">
        <v>1500</v>
      </c>
    </row>
    <row r="51" spans="1:7" ht="13.8" x14ac:dyDescent="0.25">
      <c r="A51" s="24" t="s">
        <v>195</v>
      </c>
      <c r="B51" s="52" t="s">
        <v>70</v>
      </c>
      <c r="C51" s="29">
        <f t="shared" si="6"/>
        <v>200</v>
      </c>
      <c r="D51" s="29"/>
      <c r="E51" s="29"/>
      <c r="F51" s="29"/>
      <c r="G51" s="29">
        <v>200</v>
      </c>
    </row>
    <row r="52" spans="1:7" ht="13.8" x14ac:dyDescent="0.25">
      <c r="A52" s="37" t="s">
        <v>54</v>
      </c>
      <c r="B52" s="44" t="s">
        <v>183</v>
      </c>
      <c r="C52" s="28">
        <f t="shared" si="6"/>
        <v>0</v>
      </c>
      <c r="D52" s="28">
        <f t="shared" ref="D52:G52" si="7">D53+D55+D57</f>
        <v>0</v>
      </c>
      <c r="E52" s="28"/>
      <c r="F52" s="28">
        <f t="shared" si="7"/>
        <v>0</v>
      </c>
      <c r="G52" s="28">
        <f t="shared" si="7"/>
        <v>0</v>
      </c>
    </row>
    <row r="53" spans="1:7" ht="27.6" x14ac:dyDescent="0.25">
      <c r="A53" s="36" t="s">
        <v>55</v>
      </c>
      <c r="B53" s="21" t="s">
        <v>46</v>
      </c>
      <c r="C53" s="28">
        <f>C54</f>
        <v>-70</v>
      </c>
      <c r="D53" s="28">
        <f t="shared" ref="D53:G53" si="8">D54</f>
        <v>0</v>
      </c>
      <c r="E53" s="28"/>
      <c r="F53" s="28">
        <f t="shared" si="8"/>
        <v>0</v>
      </c>
      <c r="G53" s="28">
        <f t="shared" si="8"/>
        <v>-70</v>
      </c>
    </row>
    <row r="54" spans="1:7" ht="31.2" x14ac:dyDescent="0.25">
      <c r="A54" s="24" t="s">
        <v>56</v>
      </c>
      <c r="B54" s="69" t="s">
        <v>184</v>
      </c>
      <c r="C54" s="29">
        <f t="shared" si="6"/>
        <v>-70</v>
      </c>
      <c r="D54" s="29"/>
      <c r="E54" s="29"/>
      <c r="F54" s="29"/>
      <c r="G54" s="29">
        <v>-70</v>
      </c>
    </row>
    <row r="55" spans="1:7" ht="27.6" x14ac:dyDescent="0.25">
      <c r="A55" s="37" t="s">
        <v>196</v>
      </c>
      <c r="B55" s="45" t="s">
        <v>47</v>
      </c>
      <c r="C55" s="28">
        <f>C56</f>
        <v>-153</v>
      </c>
      <c r="D55" s="28">
        <f>D56</f>
        <v>0</v>
      </c>
      <c r="E55" s="28"/>
      <c r="F55" s="28"/>
      <c r="G55" s="28">
        <f>G56</f>
        <v>-153</v>
      </c>
    </row>
    <row r="56" spans="1:7" ht="13.8" x14ac:dyDescent="0.25">
      <c r="A56" s="43" t="s">
        <v>197</v>
      </c>
      <c r="B56" s="40" t="s">
        <v>48</v>
      </c>
      <c r="C56" s="29">
        <f t="shared" si="6"/>
        <v>-153</v>
      </c>
      <c r="D56" s="28"/>
      <c r="E56" s="28"/>
      <c r="F56" s="28"/>
      <c r="G56" s="29">
        <f>-53-100</f>
        <v>-153</v>
      </c>
    </row>
    <row r="57" spans="1:7" ht="13.8" x14ac:dyDescent="0.25">
      <c r="A57" s="37" t="s">
        <v>198</v>
      </c>
      <c r="B57" s="45" t="s">
        <v>51</v>
      </c>
      <c r="C57" s="28">
        <f>SUM(C58:C58)</f>
        <v>223</v>
      </c>
      <c r="D57" s="28">
        <f>SUM(D58:D58)</f>
        <v>0</v>
      </c>
      <c r="E57" s="28"/>
      <c r="F57" s="28">
        <f>SUM(F58:F58)</f>
        <v>0</v>
      </c>
      <c r="G57" s="28">
        <f>SUM(G58:G58)</f>
        <v>223</v>
      </c>
    </row>
    <row r="58" spans="1:7" ht="13.8" x14ac:dyDescent="0.25">
      <c r="A58" s="24" t="s">
        <v>199</v>
      </c>
      <c r="B58" s="52" t="s">
        <v>70</v>
      </c>
      <c r="C58" s="29">
        <f t="shared" si="6"/>
        <v>223</v>
      </c>
      <c r="D58" s="29"/>
      <c r="E58" s="29"/>
      <c r="F58" s="29"/>
      <c r="G58" s="29">
        <v>223</v>
      </c>
    </row>
    <row r="59" spans="1:7" ht="13.8" x14ac:dyDescent="0.25">
      <c r="A59" s="37" t="s">
        <v>57</v>
      </c>
      <c r="B59" s="44" t="s">
        <v>45</v>
      </c>
      <c r="C59" s="28">
        <f>C60+C62</f>
        <v>0</v>
      </c>
      <c r="D59" s="28">
        <f t="shared" ref="D59:G59" si="9">D60+D62</f>
        <v>0</v>
      </c>
      <c r="E59" s="28"/>
      <c r="F59" s="28">
        <f t="shared" si="9"/>
        <v>0</v>
      </c>
      <c r="G59" s="28">
        <f t="shared" si="9"/>
        <v>0</v>
      </c>
    </row>
    <row r="60" spans="1:7" ht="27.6" x14ac:dyDescent="0.25">
      <c r="A60" s="36" t="s">
        <v>58</v>
      </c>
      <c r="B60" s="21" t="s">
        <v>23</v>
      </c>
      <c r="C60" s="28">
        <f t="shared" ref="C60:G60" si="10">C61</f>
        <v>-900</v>
      </c>
      <c r="D60" s="28">
        <f t="shared" si="10"/>
        <v>0</v>
      </c>
      <c r="E60" s="28"/>
      <c r="F60" s="28"/>
      <c r="G60" s="28">
        <f t="shared" si="10"/>
        <v>-900</v>
      </c>
    </row>
    <row r="61" spans="1:7" ht="13.8" x14ac:dyDescent="0.25">
      <c r="A61" s="24" t="s">
        <v>59</v>
      </c>
      <c r="B61" s="40" t="s">
        <v>185</v>
      </c>
      <c r="C61" s="29">
        <f t="shared" ref="C61" si="11">D61+E61+F61+G61</f>
        <v>-900</v>
      </c>
      <c r="D61" s="28"/>
      <c r="E61" s="28"/>
      <c r="F61" s="28"/>
      <c r="G61" s="29">
        <v>-900</v>
      </c>
    </row>
    <row r="62" spans="1:7" ht="13.8" x14ac:dyDescent="0.25">
      <c r="A62" s="37" t="s">
        <v>200</v>
      </c>
      <c r="B62" s="45" t="s">
        <v>51</v>
      </c>
      <c r="C62" s="28">
        <f>SUM(C63:C65)</f>
        <v>900</v>
      </c>
      <c r="D62" s="28">
        <f t="shared" ref="D62" si="12">SUM(D63:D65)</f>
        <v>0</v>
      </c>
      <c r="E62" s="28"/>
      <c r="F62" s="28">
        <f t="shared" ref="F62" si="13">SUM(F63:F65)</f>
        <v>0</v>
      </c>
      <c r="G62" s="28">
        <f t="shared" ref="G62" si="14">SUM(G63:G65)</f>
        <v>900</v>
      </c>
    </row>
    <row r="63" spans="1:7" ht="13.8" x14ac:dyDescent="0.25">
      <c r="A63" s="24" t="s">
        <v>201</v>
      </c>
      <c r="B63" s="40" t="s">
        <v>76</v>
      </c>
      <c r="C63" s="29">
        <f t="shared" ref="C63:C65" si="15">D63+E63+F63+G63</f>
        <v>1810</v>
      </c>
      <c r="D63" s="29"/>
      <c r="E63" s="29"/>
      <c r="F63" s="29"/>
      <c r="G63" s="29">
        <v>1810</v>
      </c>
    </row>
    <row r="64" spans="1:7" ht="27.6" x14ac:dyDescent="0.25">
      <c r="A64" s="24" t="s">
        <v>202</v>
      </c>
      <c r="B64" s="54" t="s">
        <v>182</v>
      </c>
      <c r="C64" s="29">
        <f t="shared" si="15"/>
        <v>-160</v>
      </c>
      <c r="D64" s="29"/>
      <c r="E64" s="29"/>
      <c r="F64" s="29"/>
      <c r="G64" s="29">
        <v>-160</v>
      </c>
    </row>
    <row r="65" spans="1:7" ht="13.8" x14ac:dyDescent="0.25">
      <c r="A65" s="24" t="s">
        <v>203</v>
      </c>
      <c r="B65" s="52" t="s">
        <v>70</v>
      </c>
      <c r="C65" s="29">
        <f t="shared" si="15"/>
        <v>-750</v>
      </c>
      <c r="D65" s="29"/>
      <c r="E65" s="29"/>
      <c r="F65" s="29"/>
      <c r="G65" s="29">
        <v>-750</v>
      </c>
    </row>
    <row r="66" spans="1:7" ht="13.8" x14ac:dyDescent="0.25">
      <c r="A66" s="37" t="s">
        <v>84</v>
      </c>
      <c r="B66" s="44" t="s">
        <v>98</v>
      </c>
      <c r="C66" s="28">
        <f>C67+C70</f>
        <v>0</v>
      </c>
      <c r="D66" s="28">
        <f t="shared" ref="D66:G66" si="16">D67+D70</f>
        <v>0</v>
      </c>
      <c r="E66" s="28"/>
      <c r="F66" s="28">
        <f t="shared" si="16"/>
        <v>0</v>
      </c>
      <c r="G66" s="28">
        <f t="shared" si="16"/>
        <v>0</v>
      </c>
    </row>
    <row r="67" spans="1:7" ht="27.6" x14ac:dyDescent="0.25">
      <c r="A67" s="36" t="s">
        <v>85</v>
      </c>
      <c r="B67" s="21" t="s">
        <v>23</v>
      </c>
      <c r="C67" s="28">
        <f>C68+C69</f>
        <v>-400</v>
      </c>
      <c r="D67" s="28">
        <f t="shared" ref="D67:G67" si="17">D68+D69</f>
        <v>0</v>
      </c>
      <c r="E67" s="28"/>
      <c r="F67" s="28">
        <f t="shared" si="17"/>
        <v>0</v>
      </c>
      <c r="G67" s="28">
        <f t="shared" si="17"/>
        <v>-400</v>
      </c>
    </row>
    <row r="68" spans="1:7" ht="13.8" x14ac:dyDescent="0.25">
      <c r="A68" s="24" t="s">
        <v>86</v>
      </c>
      <c r="B68" s="40" t="s">
        <v>36</v>
      </c>
      <c r="C68" s="29">
        <f t="shared" ref="C68:C69" si="18">D68+E68+F68+G68</f>
        <v>70</v>
      </c>
      <c r="D68" s="28"/>
      <c r="E68" s="28"/>
      <c r="F68" s="28"/>
      <c r="G68" s="28">
        <v>70</v>
      </c>
    </row>
    <row r="69" spans="1:7" ht="13.8" x14ac:dyDescent="0.25">
      <c r="A69" s="24" t="s">
        <v>112</v>
      </c>
      <c r="B69" s="40" t="s">
        <v>185</v>
      </c>
      <c r="C69" s="29">
        <f t="shared" si="18"/>
        <v>-470</v>
      </c>
      <c r="D69" s="29"/>
      <c r="E69" s="29"/>
      <c r="F69" s="29"/>
      <c r="G69" s="29">
        <v>-470</v>
      </c>
    </row>
    <row r="70" spans="1:7" ht="13.8" x14ac:dyDescent="0.25">
      <c r="A70" s="36" t="s">
        <v>204</v>
      </c>
      <c r="B70" s="45" t="s">
        <v>51</v>
      </c>
      <c r="C70" s="28">
        <f t="shared" ref="C70:G70" si="19">C71</f>
        <v>400</v>
      </c>
      <c r="D70" s="28">
        <f t="shared" si="19"/>
        <v>0</v>
      </c>
      <c r="E70" s="28"/>
      <c r="F70" s="28"/>
      <c r="G70" s="28">
        <f t="shared" si="19"/>
        <v>400</v>
      </c>
    </row>
    <row r="71" spans="1:7" ht="13.8" x14ac:dyDescent="0.25">
      <c r="A71" s="24" t="s">
        <v>205</v>
      </c>
      <c r="B71" s="53" t="s">
        <v>52</v>
      </c>
      <c r="C71" s="29">
        <f t="shared" ref="C71" si="20">D71+E71+F71+G71</f>
        <v>400</v>
      </c>
      <c r="D71" s="28"/>
      <c r="E71" s="28"/>
      <c r="F71" s="28"/>
      <c r="G71" s="29">
        <v>400</v>
      </c>
    </row>
    <row r="72" spans="1:7" ht="13.8" x14ac:dyDescent="0.25">
      <c r="A72" s="37" t="s">
        <v>62</v>
      </c>
      <c r="B72" s="44" t="s">
        <v>186</v>
      </c>
      <c r="C72" s="28">
        <f>C73+C75+C77</f>
        <v>0</v>
      </c>
      <c r="D72" s="28">
        <f t="shared" ref="D72:G72" si="21">D73+D75+D77</f>
        <v>0</v>
      </c>
      <c r="E72" s="28"/>
      <c r="F72" s="28">
        <f t="shared" si="21"/>
        <v>0</v>
      </c>
      <c r="G72" s="28">
        <f t="shared" si="21"/>
        <v>0</v>
      </c>
    </row>
    <row r="73" spans="1:7" ht="27.6" x14ac:dyDescent="0.25">
      <c r="A73" s="36" t="s">
        <v>63</v>
      </c>
      <c r="B73" s="21" t="s">
        <v>23</v>
      </c>
      <c r="C73" s="28">
        <f t="shared" ref="C73:G73" si="22">C74</f>
        <v>-200</v>
      </c>
      <c r="D73" s="28">
        <f t="shared" si="22"/>
        <v>0</v>
      </c>
      <c r="E73" s="28"/>
      <c r="F73" s="28"/>
      <c r="G73" s="28">
        <f t="shared" si="22"/>
        <v>-200</v>
      </c>
    </row>
    <row r="74" spans="1:7" ht="13.8" x14ac:dyDescent="0.25">
      <c r="A74" s="24" t="s">
        <v>64</v>
      </c>
      <c r="B74" s="40" t="s">
        <v>185</v>
      </c>
      <c r="C74" s="29">
        <f t="shared" ref="C74" si="23">D74+E74+F74+G74</f>
        <v>-200</v>
      </c>
      <c r="D74" s="28"/>
      <c r="E74" s="28"/>
      <c r="F74" s="28"/>
      <c r="G74" s="29">
        <v>-200</v>
      </c>
    </row>
    <row r="75" spans="1:7" ht="27.6" x14ac:dyDescent="0.25">
      <c r="A75" s="37" t="s">
        <v>113</v>
      </c>
      <c r="B75" s="45" t="s">
        <v>47</v>
      </c>
      <c r="C75" s="28">
        <f>C76</f>
        <v>-440</v>
      </c>
      <c r="D75" s="28">
        <f t="shared" ref="D75:G75" si="24">D76</f>
        <v>0</v>
      </c>
      <c r="E75" s="28"/>
      <c r="F75" s="28">
        <f t="shared" si="24"/>
        <v>0</v>
      </c>
      <c r="G75" s="28">
        <f t="shared" si="24"/>
        <v>-440</v>
      </c>
    </row>
    <row r="76" spans="1:7" ht="13.8" x14ac:dyDescent="0.25">
      <c r="A76" s="43" t="s">
        <v>114</v>
      </c>
      <c r="B76" s="40" t="s">
        <v>48</v>
      </c>
      <c r="C76" s="29">
        <f t="shared" ref="C76" si="25">D76+E76+F76+G76</f>
        <v>-440</v>
      </c>
      <c r="D76" s="28"/>
      <c r="E76" s="28"/>
      <c r="F76" s="28"/>
      <c r="G76" s="29">
        <v>-440</v>
      </c>
    </row>
    <row r="77" spans="1:7" ht="13.8" x14ac:dyDescent="0.25">
      <c r="A77" s="36" t="s">
        <v>206</v>
      </c>
      <c r="B77" s="45" t="s">
        <v>51</v>
      </c>
      <c r="C77" s="28">
        <f>C78+C79</f>
        <v>640</v>
      </c>
      <c r="D77" s="28">
        <f>D78+D79</f>
        <v>0</v>
      </c>
      <c r="E77" s="28"/>
      <c r="F77" s="28"/>
      <c r="G77" s="28">
        <f>G78+G79</f>
        <v>640</v>
      </c>
    </row>
    <row r="78" spans="1:7" ht="13.8" x14ac:dyDescent="0.25">
      <c r="A78" s="24" t="s">
        <v>207</v>
      </c>
      <c r="B78" s="40" t="s">
        <v>76</v>
      </c>
      <c r="C78" s="29">
        <f t="shared" ref="C78:C79" si="26">D78+E78+F78+G78</f>
        <v>740</v>
      </c>
      <c r="D78" s="28"/>
      <c r="E78" s="28"/>
      <c r="F78" s="28"/>
      <c r="G78" s="29">
        <v>740</v>
      </c>
    </row>
    <row r="79" spans="1:7" ht="27.6" x14ac:dyDescent="0.25">
      <c r="A79" s="24" t="s">
        <v>208</v>
      </c>
      <c r="B79" s="54" t="s">
        <v>182</v>
      </c>
      <c r="C79" s="29">
        <f t="shared" si="26"/>
        <v>-100</v>
      </c>
      <c r="D79" s="28"/>
      <c r="E79" s="28"/>
      <c r="F79" s="28"/>
      <c r="G79" s="29">
        <v>-100</v>
      </c>
    </row>
    <row r="80" spans="1:7" ht="13.8" x14ac:dyDescent="0.25">
      <c r="A80" s="37" t="s">
        <v>87</v>
      </c>
      <c r="B80" s="44" t="s">
        <v>78</v>
      </c>
      <c r="C80" s="28">
        <f>C81+C83+C85</f>
        <v>6000</v>
      </c>
      <c r="D80" s="28">
        <f t="shared" ref="D80:G80" si="27">D81+D83+D85</f>
        <v>0</v>
      </c>
      <c r="E80" s="28"/>
      <c r="F80" s="28">
        <f t="shared" si="27"/>
        <v>0</v>
      </c>
      <c r="G80" s="28">
        <f t="shared" si="27"/>
        <v>6000</v>
      </c>
    </row>
    <row r="81" spans="1:7" ht="27.6" x14ac:dyDescent="0.25">
      <c r="A81" s="36" t="s">
        <v>88</v>
      </c>
      <c r="B81" s="21" t="s">
        <v>46</v>
      </c>
      <c r="C81" s="28">
        <f>C82</f>
        <v>6000</v>
      </c>
      <c r="D81" s="28">
        <f t="shared" ref="D81" si="28">D82</f>
        <v>0</v>
      </c>
      <c r="E81" s="28"/>
      <c r="F81" s="28">
        <f t="shared" ref="F81" si="29">F82</f>
        <v>0</v>
      </c>
      <c r="G81" s="28">
        <f t="shared" ref="G81" si="30">G82</f>
        <v>6000</v>
      </c>
    </row>
    <row r="82" spans="1:7" ht="31.2" x14ac:dyDescent="0.25">
      <c r="A82" s="24" t="s">
        <v>89</v>
      </c>
      <c r="B82" s="69" t="s">
        <v>184</v>
      </c>
      <c r="C82" s="29">
        <f t="shared" ref="C82" si="31">D82+E82+F82+G82</f>
        <v>6000</v>
      </c>
      <c r="D82" s="29"/>
      <c r="E82" s="29"/>
      <c r="F82" s="29"/>
      <c r="G82" s="29">
        <v>6000</v>
      </c>
    </row>
    <row r="83" spans="1:7" ht="27.6" x14ac:dyDescent="0.25">
      <c r="A83" s="37" t="s">
        <v>209</v>
      </c>
      <c r="B83" s="45" t="s">
        <v>47</v>
      </c>
      <c r="C83" s="28">
        <f>C84</f>
        <v>931</v>
      </c>
      <c r="D83" s="28">
        <f>D84</f>
        <v>0</v>
      </c>
      <c r="E83" s="28"/>
      <c r="F83" s="28"/>
      <c r="G83" s="28">
        <f>G84</f>
        <v>931</v>
      </c>
    </row>
    <row r="84" spans="1:7" ht="13.8" x14ac:dyDescent="0.25">
      <c r="A84" s="43" t="s">
        <v>210</v>
      </c>
      <c r="B84" s="40" t="s">
        <v>48</v>
      </c>
      <c r="C84" s="29">
        <f t="shared" ref="C84" si="32">D84+E84+F84+G84</f>
        <v>931</v>
      </c>
      <c r="D84" s="28"/>
      <c r="E84" s="28"/>
      <c r="F84" s="28"/>
      <c r="G84" s="29">
        <v>931</v>
      </c>
    </row>
    <row r="85" spans="1:7" ht="13.8" x14ac:dyDescent="0.25">
      <c r="A85" s="37" t="s">
        <v>214</v>
      </c>
      <c r="B85" s="45" t="s">
        <v>51</v>
      </c>
      <c r="C85" s="28">
        <f>SUM(C86:C88)</f>
        <v>-931</v>
      </c>
      <c r="D85" s="28">
        <f>SUM(D86:D88)</f>
        <v>0</v>
      </c>
      <c r="E85" s="28"/>
      <c r="F85" s="28"/>
      <c r="G85" s="28">
        <f>SUM(G86:G88)</f>
        <v>-931</v>
      </c>
    </row>
    <row r="86" spans="1:7" ht="13.8" x14ac:dyDescent="0.25">
      <c r="A86" s="24" t="s">
        <v>215</v>
      </c>
      <c r="B86" s="53" t="s">
        <v>52</v>
      </c>
      <c r="C86" s="29">
        <f t="shared" ref="C86:C88" si="33">D86+E86+F86+G86</f>
        <v>-4516</v>
      </c>
      <c r="D86" s="29"/>
      <c r="E86" s="29"/>
      <c r="F86" s="29"/>
      <c r="G86" s="29">
        <v>-4516</v>
      </c>
    </row>
    <row r="87" spans="1:7" ht="13.8" x14ac:dyDescent="0.25">
      <c r="A87" s="24" t="s">
        <v>216</v>
      </c>
      <c r="B87" s="40" t="s">
        <v>76</v>
      </c>
      <c r="C87" s="29">
        <f t="shared" si="33"/>
        <v>5527</v>
      </c>
      <c r="D87" s="29"/>
      <c r="E87" s="29"/>
      <c r="F87" s="29"/>
      <c r="G87" s="29">
        <v>5527</v>
      </c>
    </row>
    <row r="88" spans="1:7" ht="13.8" x14ac:dyDescent="0.25">
      <c r="A88" s="24" t="s">
        <v>217</v>
      </c>
      <c r="B88" s="52" t="s">
        <v>70</v>
      </c>
      <c r="C88" s="29">
        <f t="shared" si="33"/>
        <v>-1942</v>
      </c>
      <c r="D88" s="29"/>
      <c r="E88" s="29"/>
      <c r="F88" s="29"/>
      <c r="G88" s="29">
        <v>-1942</v>
      </c>
    </row>
    <row r="89" spans="1:7" ht="13.8" x14ac:dyDescent="0.25">
      <c r="A89" s="37" t="s">
        <v>90</v>
      </c>
      <c r="B89" s="44" t="s">
        <v>99</v>
      </c>
      <c r="C89" s="28">
        <f t="shared" ref="C89:G89" si="34">C90</f>
        <v>0</v>
      </c>
      <c r="D89" s="28">
        <f t="shared" si="34"/>
        <v>0</v>
      </c>
      <c r="E89" s="28"/>
      <c r="F89" s="28"/>
      <c r="G89" s="28">
        <f t="shared" si="34"/>
        <v>0</v>
      </c>
    </row>
    <row r="90" spans="1:7" ht="13.8" x14ac:dyDescent="0.25">
      <c r="A90" s="36" t="s">
        <v>91</v>
      </c>
      <c r="B90" s="45" t="s">
        <v>51</v>
      </c>
      <c r="C90" s="28">
        <f>C91+C92</f>
        <v>0</v>
      </c>
      <c r="D90" s="28">
        <f t="shared" ref="D90:G90" si="35">D91+D92</f>
        <v>0</v>
      </c>
      <c r="E90" s="28"/>
      <c r="F90" s="28">
        <f t="shared" si="35"/>
        <v>0</v>
      </c>
      <c r="G90" s="28">
        <f t="shared" si="35"/>
        <v>0</v>
      </c>
    </row>
    <row r="91" spans="1:7" ht="13.8" x14ac:dyDescent="0.25">
      <c r="A91" s="24" t="s">
        <v>92</v>
      </c>
      <c r="B91" s="53" t="s">
        <v>52</v>
      </c>
      <c r="C91" s="29">
        <f t="shared" ref="C91:C92" si="36">D91+E91+F91+G91</f>
        <v>700</v>
      </c>
      <c r="D91" s="28"/>
      <c r="E91" s="28"/>
      <c r="F91" s="28"/>
      <c r="G91" s="29">
        <v>700</v>
      </c>
    </row>
    <row r="92" spans="1:7" ht="13.8" x14ac:dyDescent="0.25">
      <c r="A92" s="24" t="s">
        <v>211</v>
      </c>
      <c r="B92" s="40" t="s">
        <v>76</v>
      </c>
      <c r="C92" s="29">
        <f t="shared" si="36"/>
        <v>-700</v>
      </c>
      <c r="D92" s="28"/>
      <c r="E92" s="28"/>
      <c r="F92" s="28"/>
      <c r="G92" s="29">
        <v>-700</v>
      </c>
    </row>
    <row r="93" spans="1:7" ht="27.6" x14ac:dyDescent="0.25">
      <c r="A93" s="37" t="s">
        <v>115</v>
      </c>
      <c r="B93" s="45" t="s">
        <v>101</v>
      </c>
      <c r="C93" s="28">
        <f t="shared" ref="C93:G94" si="37">C94</f>
        <v>4650</v>
      </c>
      <c r="D93" s="28">
        <f t="shared" si="37"/>
        <v>0</v>
      </c>
      <c r="E93" s="28"/>
      <c r="F93" s="28"/>
      <c r="G93" s="28">
        <f t="shared" si="37"/>
        <v>4650</v>
      </c>
    </row>
    <row r="94" spans="1:7" ht="27.6" x14ac:dyDescent="0.25">
      <c r="A94" s="59" t="s">
        <v>116</v>
      </c>
      <c r="B94" s="21" t="s">
        <v>94</v>
      </c>
      <c r="C94" s="28">
        <f t="shared" si="37"/>
        <v>4650</v>
      </c>
      <c r="D94" s="28">
        <f t="shared" si="37"/>
        <v>0</v>
      </c>
      <c r="E94" s="28"/>
      <c r="F94" s="28"/>
      <c r="G94" s="28">
        <f t="shared" si="37"/>
        <v>4650</v>
      </c>
    </row>
    <row r="95" spans="1:7" ht="27.6" x14ac:dyDescent="0.25">
      <c r="A95" s="83" t="s">
        <v>117</v>
      </c>
      <c r="B95" s="85" t="s">
        <v>102</v>
      </c>
      <c r="C95" s="79">
        <f t="shared" ref="C95" si="38">D95+E95+F95+G95</f>
        <v>4650</v>
      </c>
      <c r="D95" s="86"/>
      <c r="E95" s="86"/>
      <c r="F95" s="86"/>
      <c r="G95" s="79">
        <f>1480+3170</f>
        <v>4650</v>
      </c>
    </row>
    <row r="96" spans="1:7" ht="13.8" x14ac:dyDescent="0.25">
      <c r="A96" s="37" t="s">
        <v>118</v>
      </c>
      <c r="B96" s="49" t="s">
        <v>60</v>
      </c>
      <c r="C96" s="28">
        <f>C97+C99</f>
        <v>45</v>
      </c>
      <c r="D96" s="28">
        <f>D97+D99</f>
        <v>45</v>
      </c>
      <c r="E96" s="28"/>
      <c r="F96" s="28"/>
      <c r="G96" s="28">
        <f>G97+G99</f>
        <v>0</v>
      </c>
    </row>
    <row r="97" spans="1:7" ht="27.6" x14ac:dyDescent="0.25">
      <c r="A97" s="37" t="s">
        <v>119</v>
      </c>
      <c r="B97" s="21" t="s">
        <v>94</v>
      </c>
      <c r="C97" s="28">
        <f>C98</f>
        <v>-1350</v>
      </c>
      <c r="D97" s="28">
        <f>D98</f>
        <v>0</v>
      </c>
      <c r="E97" s="28"/>
      <c r="F97" s="28"/>
      <c r="G97" s="28">
        <f>G98</f>
        <v>-1350</v>
      </c>
    </row>
    <row r="98" spans="1:7" ht="27.6" x14ac:dyDescent="0.25">
      <c r="A98" s="24" t="s">
        <v>120</v>
      </c>
      <c r="B98" s="55" t="s">
        <v>96</v>
      </c>
      <c r="C98" s="29">
        <f t="shared" ref="C98" si="39">D98+E98+F98+G98</f>
        <v>-1350</v>
      </c>
      <c r="D98" s="29"/>
      <c r="E98" s="29"/>
      <c r="F98" s="29"/>
      <c r="G98" s="29">
        <v>-1350</v>
      </c>
    </row>
    <row r="99" spans="1:7" ht="27.6" x14ac:dyDescent="0.25">
      <c r="A99" s="37" t="s">
        <v>122</v>
      </c>
      <c r="B99" s="21" t="s">
        <v>46</v>
      </c>
      <c r="C99" s="28">
        <f>C100</f>
        <v>1395</v>
      </c>
      <c r="D99" s="28">
        <f t="shared" ref="D99:G107" si="40">D100</f>
        <v>45</v>
      </c>
      <c r="E99" s="28"/>
      <c r="F99" s="28"/>
      <c r="G99" s="28">
        <f t="shared" si="40"/>
        <v>1350</v>
      </c>
    </row>
    <row r="100" spans="1:7" ht="13.8" x14ac:dyDescent="0.25">
      <c r="A100" s="50" t="s">
        <v>123</v>
      </c>
      <c r="B100" s="56" t="s">
        <v>61</v>
      </c>
      <c r="C100" s="29">
        <f t="shared" ref="C100" si="41">D100+E100+F100+G100</f>
        <v>1395</v>
      </c>
      <c r="D100" s="29">
        <v>45</v>
      </c>
      <c r="E100" s="29"/>
      <c r="F100" s="29"/>
      <c r="G100" s="29">
        <v>1350</v>
      </c>
    </row>
    <row r="101" spans="1:7" ht="13.8" x14ac:dyDescent="0.25">
      <c r="A101" s="37" t="s">
        <v>121</v>
      </c>
      <c r="B101" s="44" t="s">
        <v>93</v>
      </c>
      <c r="C101" s="28">
        <f>C102+C104</f>
        <v>11964</v>
      </c>
      <c r="D101" s="28">
        <f>D102+D104</f>
        <v>0</v>
      </c>
      <c r="E101" s="28"/>
      <c r="F101" s="28"/>
      <c r="G101" s="28">
        <f>G102+G104</f>
        <v>11964</v>
      </c>
    </row>
    <row r="102" spans="1:7" ht="27.6" x14ac:dyDescent="0.25">
      <c r="A102" s="37" t="s">
        <v>124</v>
      </c>
      <c r="B102" s="21" t="s">
        <v>94</v>
      </c>
      <c r="C102" s="28">
        <f>C103</f>
        <v>11464</v>
      </c>
      <c r="D102" s="28">
        <f t="shared" si="40"/>
        <v>0</v>
      </c>
      <c r="E102" s="28"/>
      <c r="F102" s="28"/>
      <c r="G102" s="28">
        <f t="shared" si="40"/>
        <v>11464</v>
      </c>
    </row>
    <row r="103" spans="1:7" ht="27.6" x14ac:dyDescent="0.25">
      <c r="A103" s="24" t="s">
        <v>125</v>
      </c>
      <c r="B103" s="56" t="s">
        <v>81</v>
      </c>
      <c r="C103" s="29">
        <f t="shared" ref="C103" si="42">D103+E103+F103+G103</f>
        <v>11464</v>
      </c>
      <c r="D103" s="29"/>
      <c r="E103" s="29"/>
      <c r="F103" s="29"/>
      <c r="G103" s="29">
        <f>11964-500</f>
        <v>11464</v>
      </c>
    </row>
    <row r="104" spans="1:7" ht="27.6" x14ac:dyDescent="0.25">
      <c r="A104" s="37" t="s">
        <v>212</v>
      </c>
      <c r="B104" s="21" t="s">
        <v>46</v>
      </c>
      <c r="C104" s="28">
        <f>C105</f>
        <v>500</v>
      </c>
      <c r="D104" s="28">
        <f t="shared" si="40"/>
        <v>0</v>
      </c>
      <c r="E104" s="28"/>
      <c r="F104" s="28"/>
      <c r="G104" s="28">
        <f t="shared" si="40"/>
        <v>500</v>
      </c>
    </row>
    <row r="105" spans="1:7" ht="13.8" x14ac:dyDescent="0.25">
      <c r="A105" s="50" t="s">
        <v>213</v>
      </c>
      <c r="B105" s="56" t="s">
        <v>61</v>
      </c>
      <c r="C105" s="29">
        <f t="shared" ref="C105" si="43">D105+E105+F105+G105</f>
        <v>500</v>
      </c>
      <c r="D105" s="29"/>
      <c r="E105" s="29"/>
      <c r="F105" s="29"/>
      <c r="G105" s="29">
        <v>500</v>
      </c>
    </row>
    <row r="106" spans="1:7" ht="13.8" x14ac:dyDescent="0.25">
      <c r="A106" s="37" t="s">
        <v>126</v>
      </c>
      <c r="B106" s="44" t="s">
        <v>95</v>
      </c>
      <c r="C106" s="28">
        <f>C107+C109</f>
        <v>0</v>
      </c>
      <c r="D106" s="28">
        <f t="shared" ref="D106:G106" si="44">D107+D109</f>
        <v>0</v>
      </c>
      <c r="E106" s="28"/>
      <c r="F106" s="28"/>
      <c r="G106" s="28">
        <f t="shared" si="44"/>
        <v>0</v>
      </c>
    </row>
    <row r="107" spans="1:7" ht="27.6" x14ac:dyDescent="0.25">
      <c r="A107" s="37" t="s">
        <v>127</v>
      </c>
      <c r="B107" s="21" t="s">
        <v>94</v>
      </c>
      <c r="C107" s="28">
        <f>C108</f>
        <v>-500</v>
      </c>
      <c r="D107" s="28">
        <f t="shared" si="40"/>
        <v>0</v>
      </c>
      <c r="E107" s="28"/>
      <c r="F107" s="28"/>
      <c r="G107" s="28">
        <f t="shared" si="40"/>
        <v>-500</v>
      </c>
    </row>
    <row r="108" spans="1:7" ht="27.6" x14ac:dyDescent="0.25">
      <c r="A108" s="24" t="s">
        <v>128</v>
      </c>
      <c r="B108" s="56" t="s">
        <v>81</v>
      </c>
      <c r="C108" s="29">
        <f t="shared" ref="C108" si="45">D108+E108+F108+G108</f>
        <v>-500</v>
      </c>
      <c r="D108" s="29"/>
      <c r="E108" s="29"/>
      <c r="F108" s="29"/>
      <c r="G108" s="29">
        <v>-500</v>
      </c>
    </row>
    <row r="109" spans="1:7" ht="27.6" x14ac:dyDescent="0.25">
      <c r="A109" s="37" t="s">
        <v>129</v>
      </c>
      <c r="B109" s="21" t="s">
        <v>46</v>
      </c>
      <c r="C109" s="28">
        <f>C110</f>
        <v>500</v>
      </c>
      <c r="D109" s="28">
        <f t="shared" ref="D109:G109" si="46">D110</f>
        <v>0</v>
      </c>
      <c r="E109" s="28"/>
      <c r="F109" s="28"/>
      <c r="G109" s="28">
        <f t="shared" si="46"/>
        <v>500</v>
      </c>
    </row>
    <row r="110" spans="1:7" ht="13.8" x14ac:dyDescent="0.25">
      <c r="A110" s="50" t="s">
        <v>130</v>
      </c>
      <c r="B110" s="56" t="s">
        <v>61</v>
      </c>
      <c r="C110" s="29">
        <f t="shared" ref="C110" si="47">D110+E110+F110+G110</f>
        <v>500</v>
      </c>
      <c r="D110" s="29"/>
      <c r="E110" s="29"/>
      <c r="F110" s="29"/>
      <c r="G110" s="29">
        <v>500</v>
      </c>
    </row>
    <row r="111" spans="1:7" ht="13.8" x14ac:dyDescent="0.25">
      <c r="A111" s="37" t="s">
        <v>131</v>
      </c>
      <c r="B111" s="44" t="s">
        <v>79</v>
      </c>
      <c r="C111" s="28">
        <f>C112+C114</f>
        <v>0</v>
      </c>
      <c r="D111" s="28">
        <f t="shared" ref="D111:G111" si="48">D112+D114</f>
        <v>0</v>
      </c>
      <c r="E111" s="28"/>
      <c r="F111" s="28"/>
      <c r="G111" s="28">
        <f t="shared" si="48"/>
        <v>0</v>
      </c>
    </row>
    <row r="112" spans="1:7" ht="27.6" x14ac:dyDescent="0.25">
      <c r="A112" s="37" t="s">
        <v>132</v>
      </c>
      <c r="B112" s="21" t="s">
        <v>80</v>
      </c>
      <c r="C112" s="28">
        <f>C113</f>
        <v>-250</v>
      </c>
      <c r="D112" s="28">
        <f t="shared" ref="D112:G117" si="49">D113</f>
        <v>0</v>
      </c>
      <c r="E112" s="28"/>
      <c r="F112" s="28"/>
      <c r="G112" s="28">
        <f t="shared" si="49"/>
        <v>-250</v>
      </c>
    </row>
    <row r="113" spans="1:7" ht="27.6" x14ac:dyDescent="0.25">
      <c r="A113" s="50" t="s">
        <v>133</v>
      </c>
      <c r="B113" s="56" t="s">
        <v>81</v>
      </c>
      <c r="C113" s="29">
        <f t="shared" ref="C113" si="50">D113+E113+F113+G113</f>
        <v>-250</v>
      </c>
      <c r="D113" s="29"/>
      <c r="E113" s="29"/>
      <c r="F113" s="29"/>
      <c r="G113" s="29">
        <v>-250</v>
      </c>
    </row>
    <row r="114" spans="1:7" ht="27.6" x14ac:dyDescent="0.25">
      <c r="A114" s="37" t="s">
        <v>134</v>
      </c>
      <c r="B114" s="21" t="s">
        <v>46</v>
      </c>
      <c r="C114" s="28">
        <f>C115</f>
        <v>250</v>
      </c>
      <c r="D114" s="28">
        <f t="shared" ref="D114:G114" si="51">D115</f>
        <v>0</v>
      </c>
      <c r="E114" s="28"/>
      <c r="F114" s="28"/>
      <c r="G114" s="28">
        <f t="shared" si="51"/>
        <v>250</v>
      </c>
    </row>
    <row r="115" spans="1:7" ht="13.8" x14ac:dyDescent="0.25">
      <c r="A115" s="50" t="s">
        <v>135</v>
      </c>
      <c r="B115" s="56" t="s">
        <v>61</v>
      </c>
      <c r="C115" s="29">
        <f t="shared" ref="C115" si="52">D115+E115+F115+G115</f>
        <v>250</v>
      </c>
      <c r="D115" s="29"/>
      <c r="E115" s="29"/>
      <c r="F115" s="29"/>
      <c r="G115" s="29">
        <v>250</v>
      </c>
    </row>
    <row r="116" spans="1:7" ht="13.8" x14ac:dyDescent="0.25">
      <c r="A116" s="37" t="s">
        <v>136</v>
      </c>
      <c r="B116" s="44" t="s">
        <v>187</v>
      </c>
      <c r="C116" s="28">
        <f>C117</f>
        <v>13300</v>
      </c>
      <c r="D116" s="28">
        <f t="shared" si="49"/>
        <v>13300</v>
      </c>
      <c r="E116" s="28"/>
      <c r="F116" s="28"/>
      <c r="G116" s="28">
        <f t="shared" si="49"/>
        <v>0</v>
      </c>
    </row>
    <row r="117" spans="1:7" ht="13.8" x14ac:dyDescent="0.25">
      <c r="A117" s="37" t="s">
        <v>137</v>
      </c>
      <c r="B117" s="73" t="s">
        <v>188</v>
      </c>
      <c r="C117" s="28">
        <f>C118</f>
        <v>13300</v>
      </c>
      <c r="D117" s="28">
        <f t="shared" si="49"/>
        <v>13300</v>
      </c>
      <c r="E117" s="28"/>
      <c r="F117" s="28"/>
      <c r="G117" s="28">
        <f t="shared" si="49"/>
        <v>0</v>
      </c>
    </row>
    <row r="118" spans="1:7" ht="27.6" x14ac:dyDescent="0.25">
      <c r="A118" s="24" t="s">
        <v>138</v>
      </c>
      <c r="B118" s="56" t="s">
        <v>189</v>
      </c>
      <c r="C118" s="29">
        <f t="shared" ref="C118" si="53">D118+E118+F118+G118</f>
        <v>13300</v>
      </c>
      <c r="D118" s="29">
        <v>13300</v>
      </c>
      <c r="E118" s="29"/>
      <c r="F118" s="29"/>
      <c r="G118" s="29"/>
    </row>
    <row r="119" spans="1:7" ht="13.8" x14ac:dyDescent="0.25">
      <c r="A119" s="37" t="s">
        <v>100</v>
      </c>
      <c r="B119" s="70" t="s">
        <v>165</v>
      </c>
      <c r="C119" s="28">
        <f>C120</f>
        <v>73610</v>
      </c>
      <c r="D119" s="28">
        <f t="shared" ref="D119:G120" si="54">D120</f>
        <v>51610</v>
      </c>
      <c r="E119" s="28"/>
      <c r="F119" s="28">
        <f t="shared" si="54"/>
        <v>22000</v>
      </c>
      <c r="G119" s="28">
        <f t="shared" si="54"/>
        <v>0</v>
      </c>
    </row>
    <row r="120" spans="1:7" ht="27.6" x14ac:dyDescent="0.25">
      <c r="A120" s="37" t="s">
        <v>139</v>
      </c>
      <c r="B120" s="71" t="s">
        <v>46</v>
      </c>
      <c r="C120" s="28">
        <f>C121</f>
        <v>73610</v>
      </c>
      <c r="D120" s="28">
        <f t="shared" si="54"/>
        <v>51610</v>
      </c>
      <c r="E120" s="28"/>
      <c r="F120" s="28">
        <f t="shared" si="54"/>
        <v>22000</v>
      </c>
      <c r="G120" s="28">
        <f t="shared" si="54"/>
        <v>0</v>
      </c>
    </row>
    <row r="121" spans="1:7" ht="13.8" x14ac:dyDescent="0.25">
      <c r="A121" s="24" t="s">
        <v>140</v>
      </c>
      <c r="B121" s="72" t="s">
        <v>166</v>
      </c>
      <c r="C121" s="29">
        <f t="shared" ref="C121" si="55">D121+E121+F121+G121</f>
        <v>73610</v>
      </c>
      <c r="D121" s="29">
        <v>51610</v>
      </c>
      <c r="E121" s="29"/>
      <c r="F121" s="79">
        <v>22000</v>
      </c>
      <c r="G121" s="29"/>
    </row>
    <row r="122" spans="1:7" ht="13.8" x14ac:dyDescent="0.25">
      <c r="A122" s="24"/>
      <c r="B122" s="27" t="s">
        <v>4</v>
      </c>
      <c r="C122" s="28">
        <f>C12+C42+C45+C52+C59+C66+C72+C80+C89+C93+C96+C101+C106+C111+C116+C119</f>
        <v>212804</v>
      </c>
      <c r="D122" s="28">
        <f>D12+D42+D45+D52+D59+D66+D72+D80+D89+D93+D96+D101+D106+D111+D116+D119</f>
        <v>104804</v>
      </c>
      <c r="E122" s="28"/>
      <c r="F122" s="28">
        <f>F12+F42+F45+F52+F59+F66+F72+F80+F89+F93+F96+F101+F106+F111+F116+F119</f>
        <v>22000</v>
      </c>
      <c r="G122" s="28">
        <f>G12+G42+G45+G52+G59+G66+G72+G80+G89+G93+G96+G101+G106+G111+G116+G119</f>
        <v>0</v>
      </c>
    </row>
    <row r="123" spans="1:7" ht="15" customHeight="1" x14ac:dyDescent="0.25">
      <c r="A123" s="91" t="s">
        <v>10</v>
      </c>
      <c r="B123" s="91"/>
      <c r="C123" s="91"/>
      <c r="D123" s="91"/>
      <c r="E123" s="91"/>
      <c r="F123" s="91"/>
      <c r="G123" s="91"/>
    </row>
    <row r="124" spans="1:7" ht="15" customHeight="1" x14ac:dyDescent="0.25">
      <c r="A124" s="30"/>
      <c r="B124" s="30"/>
      <c r="C124" s="30"/>
      <c r="D124" s="30"/>
      <c r="E124" s="30"/>
      <c r="F124" s="30"/>
      <c r="G124" s="30"/>
    </row>
    <row r="125" spans="1:7" ht="15" customHeight="1" x14ac:dyDescent="0.25">
      <c r="A125" s="30"/>
      <c r="B125" s="30"/>
      <c r="C125" s="30"/>
      <c r="D125" s="30"/>
      <c r="E125" s="30"/>
      <c r="F125" s="30"/>
      <c r="G125" s="30"/>
    </row>
    <row r="126" spans="1:7" ht="15" customHeight="1" x14ac:dyDescent="0.25">
      <c r="A126" s="30"/>
      <c r="B126" s="30"/>
      <c r="C126" s="30"/>
      <c r="D126" s="30"/>
      <c r="E126" s="30"/>
      <c r="F126" s="30"/>
      <c r="G126" s="30"/>
    </row>
    <row r="127" spans="1:7" ht="15" customHeight="1" x14ac:dyDescent="0.25">
      <c r="A127" s="30"/>
      <c r="B127" s="30"/>
      <c r="C127" s="30"/>
      <c r="D127" s="30"/>
      <c r="E127" s="30"/>
      <c r="F127" s="30"/>
      <c r="G127" s="30"/>
    </row>
    <row r="128" spans="1:7" ht="15" customHeight="1" x14ac:dyDescent="0.25">
      <c r="A128" s="30"/>
      <c r="B128" s="30"/>
      <c r="C128" s="30"/>
      <c r="D128" s="30"/>
      <c r="E128" s="30"/>
      <c r="F128" s="30"/>
      <c r="G128" s="30"/>
    </row>
    <row r="129" spans="1:7" ht="15" customHeight="1" x14ac:dyDescent="0.25">
      <c r="A129" s="30"/>
      <c r="B129" s="30"/>
      <c r="C129" s="30"/>
      <c r="D129" s="30"/>
      <c r="E129" s="30"/>
      <c r="F129" s="30"/>
      <c r="G129" s="30"/>
    </row>
    <row r="130" spans="1:7" ht="15" customHeight="1" x14ac:dyDescent="0.25">
      <c r="A130" s="30"/>
      <c r="B130" s="30"/>
      <c r="C130" s="30"/>
      <c r="D130" s="30"/>
      <c r="E130" s="30"/>
      <c r="F130" s="30"/>
      <c r="G130" s="30"/>
    </row>
    <row r="131" spans="1:7" ht="15" customHeight="1" x14ac:dyDescent="0.25">
      <c r="A131" s="30"/>
      <c r="B131" s="30"/>
      <c r="C131" s="30"/>
      <c r="D131" s="30"/>
      <c r="E131" s="30"/>
      <c r="F131" s="30"/>
      <c r="G131" s="30"/>
    </row>
    <row r="132" spans="1:7" ht="15" customHeight="1" x14ac:dyDescent="0.25">
      <c r="A132" s="30"/>
      <c r="B132" s="30"/>
      <c r="C132" s="30"/>
      <c r="D132" s="30"/>
      <c r="E132" s="30"/>
      <c r="F132" s="30"/>
      <c r="G132" s="30"/>
    </row>
    <row r="133" spans="1:7" ht="15" customHeight="1" x14ac:dyDescent="0.25">
      <c r="A133" s="30"/>
      <c r="B133" s="30"/>
      <c r="C133" s="30"/>
      <c r="D133" s="30"/>
      <c r="E133" s="30"/>
      <c r="F133" s="30"/>
      <c r="G133" s="30"/>
    </row>
    <row r="134" spans="1:7" ht="15" customHeight="1" x14ac:dyDescent="0.25">
      <c r="A134" s="30"/>
      <c r="B134" s="30"/>
      <c r="C134" s="30"/>
      <c r="D134" s="30"/>
      <c r="E134" s="30"/>
      <c r="F134" s="30"/>
      <c r="G134" s="30"/>
    </row>
    <row r="135" spans="1:7" ht="15" customHeight="1" x14ac:dyDescent="0.25">
      <c r="A135" s="30"/>
      <c r="B135" s="30"/>
      <c r="C135" s="30"/>
      <c r="D135" s="30"/>
      <c r="E135" s="30"/>
      <c r="F135" s="30"/>
      <c r="G135" s="30"/>
    </row>
    <row r="136" spans="1:7" ht="15" customHeight="1" x14ac:dyDescent="0.25">
      <c r="A136" s="30"/>
      <c r="B136" s="30"/>
      <c r="C136" s="30"/>
      <c r="D136" s="30"/>
      <c r="E136" s="30"/>
      <c r="F136" s="30"/>
      <c r="G136" s="30"/>
    </row>
    <row r="137" spans="1:7" ht="15" customHeight="1" x14ac:dyDescent="0.25">
      <c r="A137" s="30"/>
      <c r="B137" s="30"/>
      <c r="C137" s="30"/>
      <c r="D137" s="30"/>
      <c r="E137" s="30"/>
      <c r="F137" s="30"/>
      <c r="G137" s="30"/>
    </row>
    <row r="138" spans="1:7" ht="15" customHeight="1" x14ac:dyDescent="0.25">
      <c r="A138" s="30"/>
      <c r="B138" s="30"/>
      <c r="C138" s="30"/>
      <c r="D138" s="30"/>
      <c r="E138" s="30"/>
      <c r="F138" s="30"/>
      <c r="G138" s="30"/>
    </row>
    <row r="139" spans="1:7" ht="15" customHeight="1" x14ac:dyDescent="0.25">
      <c r="A139" s="30"/>
      <c r="B139" s="30"/>
      <c r="C139" s="30"/>
      <c r="D139" s="30"/>
      <c r="E139" s="30"/>
      <c r="F139" s="30"/>
      <c r="G139" s="30"/>
    </row>
    <row r="140" spans="1:7" ht="15" customHeight="1" x14ac:dyDescent="0.25">
      <c r="A140" s="30"/>
      <c r="B140" s="30"/>
      <c r="C140" s="30"/>
      <c r="D140" s="30"/>
      <c r="E140" s="30"/>
      <c r="F140" s="30"/>
      <c r="G140" s="30"/>
    </row>
    <row r="141" spans="1:7" ht="15" customHeight="1" x14ac:dyDescent="0.25">
      <c r="A141" s="30"/>
      <c r="B141" s="30"/>
      <c r="C141" s="30"/>
      <c r="D141" s="30"/>
      <c r="E141" s="30"/>
      <c r="F141" s="30"/>
      <c r="G141" s="30"/>
    </row>
    <row r="142" spans="1:7" ht="15" customHeight="1" x14ac:dyDescent="0.25">
      <c r="A142" s="30"/>
      <c r="B142" s="30"/>
      <c r="C142" s="30"/>
      <c r="D142" s="30"/>
      <c r="E142" s="30"/>
      <c r="F142" s="30"/>
      <c r="G142" s="30"/>
    </row>
    <row r="143" spans="1:7" ht="15" customHeight="1" x14ac:dyDescent="0.25">
      <c r="A143" s="30"/>
      <c r="B143" s="30"/>
      <c r="C143" s="30"/>
      <c r="D143" s="30"/>
      <c r="E143" s="30"/>
      <c r="F143" s="30"/>
      <c r="G143" s="30"/>
    </row>
    <row r="144" spans="1:7" ht="15" customHeight="1" x14ac:dyDescent="0.25">
      <c r="A144" s="30"/>
      <c r="B144" s="30"/>
      <c r="C144" s="30"/>
      <c r="D144" s="30"/>
      <c r="E144" s="30"/>
      <c r="F144" s="30"/>
      <c r="G144" s="30"/>
    </row>
    <row r="145" spans="1:7" ht="15" customHeight="1" x14ac:dyDescent="0.25">
      <c r="A145" s="30"/>
      <c r="B145" s="30"/>
      <c r="C145" s="30"/>
      <c r="D145" s="30"/>
      <c r="E145" s="30"/>
      <c r="F145" s="30"/>
      <c r="G145" s="30"/>
    </row>
    <row r="146" spans="1:7" ht="15" customHeight="1" x14ac:dyDescent="0.25">
      <c r="A146" s="30"/>
      <c r="B146" s="30"/>
      <c r="C146" s="30"/>
      <c r="D146" s="30"/>
      <c r="E146" s="30"/>
      <c r="F146" s="30"/>
      <c r="G146" s="30"/>
    </row>
    <row r="147" spans="1:7" ht="15" customHeight="1" x14ac:dyDescent="0.25">
      <c r="A147" s="30"/>
      <c r="B147" s="30"/>
      <c r="C147" s="30"/>
      <c r="D147" s="30"/>
      <c r="E147" s="30"/>
      <c r="F147" s="30"/>
      <c r="G147" s="30"/>
    </row>
    <row r="148" spans="1:7" ht="15" customHeight="1" x14ac:dyDescent="0.25">
      <c r="A148" s="30"/>
      <c r="B148" s="30"/>
      <c r="C148" s="30"/>
      <c r="D148" s="30"/>
      <c r="E148" s="30"/>
      <c r="F148" s="30"/>
      <c r="G148" s="30"/>
    </row>
    <row r="149" spans="1:7" ht="15" customHeight="1" x14ac:dyDescent="0.25">
      <c r="A149" s="30"/>
      <c r="B149" s="30"/>
      <c r="C149" s="30"/>
      <c r="D149" s="30"/>
      <c r="E149" s="30"/>
      <c r="F149" s="30"/>
      <c r="G149" s="30"/>
    </row>
    <row r="150" spans="1:7" ht="15" customHeight="1" x14ac:dyDescent="0.25">
      <c r="A150" s="30"/>
      <c r="B150" s="30"/>
      <c r="C150" s="30"/>
      <c r="D150" s="30"/>
      <c r="E150" s="30"/>
      <c r="F150" s="30"/>
      <c r="G150" s="30"/>
    </row>
    <row r="151" spans="1:7" ht="15" customHeight="1" x14ac:dyDescent="0.25">
      <c r="A151" s="30"/>
      <c r="B151" s="30"/>
      <c r="C151" s="30"/>
      <c r="D151" s="30"/>
      <c r="E151" s="30"/>
      <c r="F151" s="30"/>
      <c r="G151" s="30"/>
    </row>
    <row r="152" spans="1:7" ht="15" customHeight="1" x14ac:dyDescent="0.25">
      <c r="A152" s="30"/>
      <c r="B152" s="30"/>
      <c r="C152" s="30"/>
      <c r="D152" s="30"/>
      <c r="E152" s="30"/>
      <c r="F152" s="30"/>
      <c r="G152" s="30"/>
    </row>
    <row r="153" spans="1:7" ht="15" customHeight="1" x14ac:dyDescent="0.25">
      <c r="A153" s="30"/>
      <c r="B153" s="30"/>
      <c r="C153" s="30"/>
      <c r="D153" s="30"/>
      <c r="E153" s="30"/>
      <c r="F153" s="30"/>
      <c r="G153" s="30"/>
    </row>
    <row r="154" spans="1:7" ht="15" customHeight="1" x14ac:dyDescent="0.25">
      <c r="A154" s="30"/>
      <c r="B154" s="30"/>
      <c r="C154" s="30"/>
      <c r="D154" s="30"/>
      <c r="E154" s="30"/>
      <c r="F154" s="30"/>
      <c r="G154" s="30"/>
    </row>
    <row r="155" spans="1:7" ht="15" customHeight="1" x14ac:dyDescent="0.25">
      <c r="A155" s="30"/>
      <c r="B155" s="30"/>
      <c r="C155" s="30"/>
      <c r="D155" s="30"/>
      <c r="E155" s="30"/>
      <c r="F155" s="30"/>
      <c r="G155" s="30"/>
    </row>
    <row r="156" spans="1:7" ht="15" customHeight="1" x14ac:dyDescent="0.25">
      <c r="A156" s="30"/>
      <c r="B156" s="30"/>
      <c r="C156" s="30"/>
      <c r="D156" s="30"/>
      <c r="E156" s="30"/>
      <c r="F156" s="30"/>
      <c r="G156" s="30"/>
    </row>
    <row r="157" spans="1:7" ht="15" customHeight="1" x14ac:dyDescent="0.25">
      <c r="A157" s="30"/>
      <c r="B157" s="30"/>
      <c r="C157" s="30"/>
      <c r="D157" s="30"/>
      <c r="E157" s="30"/>
      <c r="F157" s="30"/>
      <c r="G157" s="30"/>
    </row>
    <row r="158" spans="1:7" ht="15" customHeight="1" x14ac:dyDescent="0.25">
      <c r="A158" s="30"/>
      <c r="B158" s="30"/>
      <c r="C158" s="30"/>
      <c r="D158" s="30"/>
      <c r="E158" s="30"/>
      <c r="F158" s="30"/>
      <c r="G158" s="30"/>
    </row>
    <row r="159" spans="1:7" ht="15" customHeight="1" x14ac:dyDescent="0.25">
      <c r="A159" s="30"/>
      <c r="B159" s="30"/>
      <c r="C159" s="30"/>
      <c r="D159" s="30"/>
      <c r="E159" s="30"/>
      <c r="F159" s="30"/>
      <c r="G159" s="30"/>
    </row>
    <row r="160" spans="1:7" ht="13.8" x14ac:dyDescent="0.25">
      <c r="A160" s="2" t="s">
        <v>38</v>
      </c>
    </row>
  </sheetData>
  <mergeCells count="2">
    <mergeCell ref="A7:G7"/>
    <mergeCell ref="A123:G123"/>
  </mergeCells>
  <phoneticPr fontId="16" type="noConversion"/>
  <printOptions horizontalCentered="1"/>
  <pageMargins left="1.1811023622047245" right="0.39370078740157483" top="0.78740157480314965" bottom="0.78740157480314965" header="0.31496062992125984" footer="0.51181102362204722"/>
  <pageSetup paperSize="9" scale="61" fitToHeight="0"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Pajamos_1p</vt:lpstr>
      <vt:lpstr>Asignavimai_2p</vt:lpstr>
      <vt:lpstr>Asignavimai_2p!Print_Titles</vt:lpstr>
      <vt:lpstr>Pajamos_1p!Print_Titles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Darbuotojas</dc:creator>
  <cp:lastModifiedBy>Sadauskienė, Dalia</cp:lastModifiedBy>
  <cp:lastPrinted>2025-11-21T08:13:19Z</cp:lastPrinted>
  <dcterms:created xsi:type="dcterms:W3CDTF">2021-02-03T18:40:37Z</dcterms:created>
  <dcterms:modified xsi:type="dcterms:W3CDTF">2025-11-25T07:57:49Z</dcterms:modified>
</cp:coreProperties>
</file>